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BOŽANA\Izvještaj o izvršenju Financijskog plana\godišnji izvještaj o izvršenju FP 2025\"/>
    </mc:Choice>
  </mc:AlternateContent>
  <xr:revisionPtr revIDLastSave="0" documentId="13_ncr:1_{BAA9F40D-E00F-4E96-9811-44FCB2056F0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AŽETAK OPĆEG DIJELA" sheetId="1" r:id="rId1"/>
    <sheet name="Ekon_klas" sheetId="2" r:id="rId2"/>
    <sheet name="Izvori_financ" sheetId="3" r:id="rId3"/>
    <sheet name="Funkc_klas" sheetId="4" r:id="rId4"/>
    <sheet name="Račun_fin_prema_EK" sheetId="5" r:id="rId5"/>
    <sheet name="Račun_fin_prema_IF" sheetId="7" r:id="rId6"/>
    <sheet name="Programska_klas" sheetId="6" r:id="rId7"/>
    <sheet name="obrazac 1 korištenje sred. EU" sheetId="8" r:id="rId8"/>
    <sheet name="stanje obveze za primljene kred" sheetId="9" r:id="rId9"/>
    <sheet name="stanje potr. za dane zajmove" sheetId="10" r:id="rId10"/>
  </sheets>
  <definedNames>
    <definedName name="_xlnm.Print_Titles" localSheetId="1">Ekon_klas!$3:$4</definedName>
    <definedName name="_xlnm.Print_Titles" localSheetId="2">Izvori_financ!$3:$4</definedName>
    <definedName name="_xlnm.Print_Titles" localSheetId="6">Programska_klas!$4:$4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0" l="1"/>
  <c r="F20" i="10"/>
  <c r="F19" i="10"/>
  <c r="F21" i="9"/>
  <c r="F20" i="9"/>
  <c r="F19" i="9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06" i="6"/>
  <c r="F105" i="6"/>
  <c r="F104" i="6"/>
  <c r="F103" i="6"/>
  <c r="F98" i="6"/>
  <c r="F97" i="6"/>
  <c r="F96" i="6"/>
  <c r="F95" i="6"/>
  <c r="F94" i="6"/>
  <c r="F93" i="6"/>
  <c r="F92" i="6"/>
  <c r="F91" i="6"/>
  <c r="F90" i="6"/>
  <c r="F89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1" i="6"/>
  <c r="F70" i="6"/>
  <c r="F69" i="6"/>
  <c r="F68" i="6"/>
  <c r="F67" i="6"/>
  <c r="F64" i="6"/>
  <c r="F63" i="6"/>
  <c r="F60" i="6"/>
  <c r="F59" i="6"/>
  <c r="F58" i="6"/>
  <c r="F57" i="6"/>
  <c r="F54" i="6"/>
  <c r="F53" i="6"/>
  <c r="F52" i="6"/>
  <c r="F51" i="6"/>
  <c r="F50" i="6"/>
  <c r="F49" i="6"/>
  <c r="F48" i="6"/>
  <c r="F47" i="6"/>
  <c r="F45" i="6"/>
  <c r="F44" i="6"/>
  <c r="F43" i="6"/>
  <c r="F41" i="6"/>
  <c r="F40" i="6"/>
  <c r="F39" i="6"/>
  <c r="F34" i="6"/>
  <c r="F33" i="6"/>
  <c r="F32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G26" i="1" l="1"/>
  <c r="F26" i="1"/>
  <c r="H6" i="4"/>
  <c r="H7" i="4"/>
  <c r="H5" i="4"/>
  <c r="G6" i="4"/>
  <c r="G7" i="4"/>
  <c r="G5" i="4"/>
  <c r="H6" i="3"/>
  <c r="H8" i="3"/>
  <c r="H9" i="3"/>
  <c r="H10" i="3"/>
  <c r="H11" i="3"/>
  <c r="H12" i="3"/>
  <c r="H13" i="3"/>
  <c r="H14" i="3"/>
  <c r="H15" i="3"/>
  <c r="H16" i="3"/>
  <c r="H17" i="3"/>
  <c r="H20" i="3"/>
  <c r="H21" i="3"/>
  <c r="H22" i="3"/>
  <c r="H24" i="3"/>
  <c r="H25" i="3"/>
  <c r="H26" i="3"/>
  <c r="H27" i="3"/>
  <c r="H28" i="3"/>
  <c r="H29" i="3"/>
  <c r="H30" i="3"/>
  <c r="H31" i="3"/>
  <c r="H32" i="3"/>
  <c r="H33" i="3"/>
  <c r="H36" i="3"/>
  <c r="H37" i="3"/>
  <c r="H38" i="3"/>
  <c r="H39" i="3"/>
  <c r="H41" i="3"/>
  <c r="H5" i="3"/>
  <c r="G6" i="3"/>
  <c r="G7" i="3"/>
  <c r="G8" i="3"/>
  <c r="G9" i="3"/>
  <c r="G10" i="3"/>
  <c r="G12" i="3"/>
  <c r="G13" i="3"/>
  <c r="G15" i="3"/>
  <c r="G16" i="3"/>
  <c r="G17" i="3"/>
  <c r="G18" i="3"/>
  <c r="G19" i="3"/>
  <c r="G20" i="3"/>
  <c r="G21" i="3"/>
  <c r="G22" i="3"/>
  <c r="G23" i="3"/>
  <c r="G24" i="3"/>
  <c r="G25" i="3"/>
  <c r="G26" i="3"/>
  <c r="G28" i="3"/>
  <c r="G29" i="3"/>
  <c r="G31" i="3"/>
  <c r="G34" i="3"/>
  <c r="G35" i="3"/>
  <c r="G36" i="3"/>
  <c r="G39" i="3"/>
  <c r="G40" i="3"/>
  <c r="G41" i="3"/>
  <c r="G5" i="3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9" i="2"/>
  <c r="H60" i="2"/>
  <c r="H61" i="2"/>
  <c r="H63" i="2"/>
  <c r="H64" i="2"/>
  <c r="H65" i="2"/>
  <c r="H66" i="2"/>
  <c r="H67" i="2"/>
  <c r="H68" i="2"/>
  <c r="H69" i="2"/>
  <c r="H70" i="2"/>
  <c r="H72" i="2"/>
  <c r="H73" i="2"/>
  <c r="H75" i="2"/>
  <c r="H76" i="2"/>
  <c r="H77" i="2"/>
  <c r="H79" i="2"/>
  <c r="H80" i="2"/>
  <c r="H81" i="2"/>
  <c r="H82" i="2"/>
  <c r="H83" i="2"/>
  <c r="H84" i="2"/>
  <c r="H85" i="2"/>
  <c r="H86" i="2"/>
  <c r="H87" i="2"/>
  <c r="H88" i="2"/>
  <c r="H89" i="2"/>
  <c r="H91" i="2"/>
  <c r="H92" i="2"/>
  <c r="H93" i="2"/>
  <c r="H94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1" i="2"/>
  <c r="G92" i="2"/>
  <c r="G93" i="2"/>
  <c r="G94" i="2"/>
  <c r="H36" i="2"/>
  <c r="G36" i="2"/>
  <c r="G33" i="2"/>
  <c r="G34" i="2"/>
  <c r="H6" i="2"/>
  <c r="H7" i="2"/>
  <c r="H8" i="2"/>
  <c r="H9" i="2"/>
  <c r="H10" i="2"/>
  <c r="H11" i="2"/>
  <c r="H14" i="2"/>
  <c r="H15" i="2"/>
  <c r="H16" i="2"/>
  <c r="H17" i="2"/>
  <c r="H18" i="2"/>
  <c r="H19" i="2"/>
  <c r="H20" i="2"/>
  <c r="H21" i="2"/>
  <c r="H22" i="2"/>
  <c r="H24" i="2"/>
  <c r="H25" i="2"/>
  <c r="H26" i="2"/>
  <c r="H28" i="2"/>
  <c r="H29" i="2"/>
  <c r="H30" i="2"/>
  <c r="H5" i="2"/>
  <c r="G6" i="2"/>
  <c r="G7" i="2"/>
  <c r="G8" i="2"/>
  <c r="G9" i="2"/>
  <c r="G12" i="2"/>
  <c r="G13" i="2"/>
  <c r="G14" i="2"/>
  <c r="G15" i="2"/>
  <c r="G16" i="2"/>
  <c r="G17" i="2"/>
  <c r="G18" i="2"/>
  <c r="G19" i="2"/>
  <c r="G20" i="2"/>
  <c r="G21" i="2"/>
  <c r="G22" i="2"/>
  <c r="G24" i="2"/>
  <c r="G25" i="2"/>
  <c r="G26" i="2"/>
  <c r="G28" i="2"/>
  <c r="G29" i="2"/>
  <c r="G30" i="2"/>
  <c r="G31" i="2"/>
  <c r="G32" i="2"/>
  <c r="G5" i="2"/>
  <c r="E12" i="1"/>
  <c r="D12" i="1"/>
  <c r="C12" i="1"/>
  <c r="B12" i="1"/>
  <c r="E9" i="1"/>
  <c r="D9" i="1"/>
  <c r="C9" i="1"/>
  <c r="B9" i="1"/>
  <c r="E11" i="1"/>
  <c r="D11" i="1"/>
  <c r="C11" i="1"/>
  <c r="B11" i="1"/>
  <c r="E8" i="1"/>
  <c r="D8" i="1"/>
  <c r="C8" i="1"/>
  <c r="B8" i="1"/>
  <c r="F8" i="1" l="1"/>
  <c r="D7" i="1"/>
  <c r="G8" i="1"/>
  <c r="E7" i="1"/>
  <c r="F9" i="1"/>
  <c r="G9" i="1"/>
  <c r="D10" i="1"/>
  <c r="F12" i="1"/>
  <c r="G12" i="1"/>
  <c r="F11" i="1"/>
  <c r="G11" i="1"/>
  <c r="E10" i="1"/>
  <c r="C10" i="1"/>
  <c r="B10" i="1"/>
  <c r="C7" i="1"/>
  <c r="B7" i="1"/>
  <c r="F7" i="1" l="1"/>
  <c r="G10" i="1"/>
  <c r="G7" i="1"/>
  <c r="D13" i="1"/>
  <c r="D20" i="1" s="1"/>
  <c r="F10" i="1"/>
  <c r="C13" i="1"/>
  <c r="E13" i="1"/>
  <c r="G13" i="1" l="1"/>
  <c r="C20" i="1"/>
  <c r="B13" i="1" l="1"/>
  <c r="F13" i="1" s="1"/>
  <c r="B20" i="1" l="1"/>
  <c r="E20" i="1"/>
  <c r="G20" i="1" l="1"/>
  <c r="F20" i="1"/>
</calcChain>
</file>

<file path=xl/sharedStrings.xml><?xml version="1.0" encoding="utf-8"?>
<sst xmlns="http://schemas.openxmlformats.org/spreadsheetml/2006/main" count="714" uniqueCount="398">
  <si>
    <t>Oznaka</t>
  </si>
  <si>
    <t>4 Rashodi za nefinancijsku imovinu</t>
  </si>
  <si>
    <t>UKUPNO PRIHODI</t>
  </si>
  <si>
    <t>UKUPNO RASHODI</t>
  </si>
  <si>
    <t>Naziv</t>
  </si>
  <si>
    <t>Indeks</t>
  </si>
  <si>
    <t>1.</t>
  </si>
  <si>
    <t>2.</t>
  </si>
  <si>
    <t>3.</t>
  </si>
  <si>
    <t>4.</t>
  </si>
  <si>
    <t>5.</t>
  </si>
  <si>
    <t>Prihodi poslovanja</t>
  </si>
  <si>
    <t>Pomoći iz inozemstva i od subjekata unutar općeg proračuna</t>
  </si>
  <si>
    <t>Pomoći proračunskim korisnicima iz proračuna koji im nije nadležan</t>
  </si>
  <si>
    <t>Tekuće pomoći proračunskim korisnicima iz proračuna koji im nije nadležan</t>
  </si>
  <si>
    <t>Prihodi od upravnih i administrativnih pristojbi, pristojbi po posebnim propisima i naknada</t>
  </si>
  <si>
    <t>Prihodi po posebnim propisima</t>
  </si>
  <si>
    <t>Ostali nespomenuti prihodi</t>
  </si>
  <si>
    <t>Prihodi od prodaje proizvoda i robe te pruženih usluga i prihodi od donacija te povrati po protestiranim jamstvima</t>
  </si>
  <si>
    <t>Prihodi od prodaje proizvoda i robe te pruženih usluga</t>
  </si>
  <si>
    <t>Prihodi od pruženih usluga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</si>
  <si>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</si>
  <si>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</si>
  <si>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</si>
  <si>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</si>
  <si>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</si>
  <si>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Kazne, upravne mjere i ostali prihodi</t>
  </si>
  <si>
    <t xml:space="preserve"> SVEUKUPNO PRIHODI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</si>
  <si>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</si>
  <si>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</si>
  <si>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</si>
  <si>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</si>
  <si>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</si>
  <si>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</si>
  <si>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</si>
  <si>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</si>
  <si>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</si>
  <si>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</si>
  <si>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</si>
  <si>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</si>
  <si>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</si>
  <si>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</si>
  <si>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</si>
  <si>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</si>
  <si>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</si>
  <si>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</si>
  <si>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</si>
  <si>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</si>
  <si>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</si>
  <si>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Komunalne usluge</t>
  </si>
  <si>
    <t>Intelektualne i osobne usluge</t>
  </si>
  <si>
    <t>Računalne usluge</t>
  </si>
  <si>
    <t>Ostale usluge</t>
  </si>
  <si>
    <t>Ostali nespomenuti rashodi poslovanja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</si>
  <si>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</si>
  <si>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</si>
  <si>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</si>
  <si>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</si>
  <si>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</si>
  <si>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Rashodi za nabavu nefinancijske imovine</t>
  </si>
  <si>
    <t>Rashodi za nabavu proizvedene dugotrajne imovine</t>
  </si>
  <si>
    <t>Postrojenja i oprema</t>
  </si>
  <si>
    <t>Knjige, umjetnička djela i ostale izložbene vrijednosti</t>
  </si>
  <si>
    <t>Knjige</t>
  </si>
  <si>
    <t xml:space="preserve"> SVEUKUPNO RASHODI</t>
  </si>
  <si>
    <t>OPĆI PRIHODI I PRIMICI</t>
  </si>
  <si>
    <t>Opći prihodi i primici</t>
  </si>
  <si>
    <t>VLASTITI PRIHODI</t>
  </si>
  <si>
    <t>PRIHODI ZA POSEBNE NAMJENE</t>
  </si>
  <si>
    <t>POMOĆI</t>
  </si>
  <si>
    <t>DONACIJE</t>
  </si>
  <si>
    <t>Javnost</t>
  </si>
  <si>
    <t>OBRAZOVANJE</t>
  </si>
  <si>
    <t>SVEUKUPNO RASHODI I IZDACI</t>
  </si>
  <si>
    <t>Naknade građanima i kućanstvima na temelju osiguranja i druge naknade</t>
  </si>
  <si>
    <t>Ostale naknade građanima i kućanstvima iz proračuna</t>
  </si>
  <si>
    <t>Ostali rashodi</t>
  </si>
  <si>
    <t>Tekuće donacije u naravi</t>
  </si>
  <si>
    <t>-</t>
  </si>
  <si>
    <t>Članarine i norme</t>
  </si>
  <si>
    <t>Brojčana oznaka i naziv (1)</t>
  </si>
  <si>
    <t>I. OPĆI DIO</t>
  </si>
  <si>
    <t>PRENESENI VIŠAK ILI PRENESENI MANJAK</t>
  </si>
  <si>
    <t>SAŽETAK RAČUNA PRIHODA I RASHODA</t>
  </si>
  <si>
    <t>SAŽETAK RAČUNA FINANCIRANJA</t>
  </si>
  <si>
    <t>PRIJENOS VIŠKA/MANJKA IZ PRETHODNE GODINE</t>
  </si>
  <si>
    <t>VIŠAK/MANJAK IZ PRETHODNE GODINE KOJI SE RASPOREDIO/POKRIO</t>
  </si>
  <si>
    <t>PRIJENOS VIŠKA/MANJKA U SLJEDEĆE RAZDOBLJE</t>
  </si>
  <si>
    <t>RAZLIKA - VIŠAK / MANJAK</t>
  </si>
  <si>
    <t>RAČUN PRIHODA I PRIMITAKA</t>
  </si>
  <si>
    <t>VIŠAK/MANJAK + NETO FINANCIRANJE</t>
  </si>
  <si>
    <t>OPĆI DIO</t>
  </si>
  <si>
    <t>Brojčana oznaka</t>
  </si>
  <si>
    <t>Ostvarenje/Izvršenje 2024.</t>
  </si>
  <si>
    <t>IZVJEŠTAJ O RASHODIMA PREMA FUNKCIJSKOJ KLASIFIKACIJI</t>
  </si>
  <si>
    <t>6</t>
  </si>
  <si>
    <t>63</t>
  </si>
  <si>
    <t>636</t>
  </si>
  <si>
    <t>6361</t>
  </si>
  <si>
    <t>6362</t>
  </si>
  <si>
    <t>Kapitalne pomoći proračunskim korisnicima iz proračuna koji im nije nadležan</t>
  </si>
  <si>
    <t>65</t>
  </si>
  <si>
    <t>652</t>
  </si>
  <si>
    <t>6526</t>
  </si>
  <si>
    <t>66</t>
  </si>
  <si>
    <t>661</t>
  </si>
  <si>
    <t>6615</t>
  </si>
  <si>
    <t>663</t>
  </si>
  <si>
    <t>6631</t>
  </si>
  <si>
    <t>67</t>
  </si>
  <si>
    <t>671</t>
  </si>
  <si>
    <t>6711</t>
  </si>
  <si>
    <t>Prihodi iz nadležnog proračuna za financiranje rashoda za nabavu nefinancijske imovine</t>
  </si>
  <si>
    <t>68</t>
  </si>
  <si>
    <t>3</t>
  </si>
  <si>
    <t>31</t>
  </si>
  <si>
    <t>311</t>
  </si>
  <si>
    <t>3111</t>
  </si>
  <si>
    <t>312</t>
  </si>
  <si>
    <t>3121</t>
  </si>
  <si>
    <t>313</t>
  </si>
  <si>
    <t>3132</t>
  </si>
  <si>
    <t>32</t>
  </si>
  <si>
    <t>321</t>
  </si>
  <si>
    <t>3211</t>
  </si>
  <si>
    <t>3212</t>
  </si>
  <si>
    <t>3213</t>
  </si>
  <si>
    <t>322</t>
  </si>
  <si>
    <t>3221</t>
  </si>
  <si>
    <t>3222</t>
  </si>
  <si>
    <t>3223</t>
  </si>
  <si>
    <t>3224</t>
  </si>
  <si>
    <t>3225</t>
  </si>
  <si>
    <t>3227</t>
  </si>
  <si>
    <t>Službena, radna i zaštitna odjeća i obuća</t>
  </si>
  <si>
    <t>323</t>
  </si>
  <si>
    <t>3231</t>
  </si>
  <si>
    <t>3232</t>
  </si>
  <si>
    <t>3234</t>
  </si>
  <si>
    <t>3236</t>
  </si>
  <si>
    <t>Zdravstvene i veterinarske usluge</t>
  </si>
  <si>
    <t>3237</t>
  </si>
  <si>
    <t>3238</t>
  </si>
  <si>
    <t>3239</t>
  </si>
  <si>
    <t>329</t>
  </si>
  <si>
    <t>3293</t>
  </si>
  <si>
    <t>Reprezentacija</t>
  </si>
  <si>
    <t>3294</t>
  </si>
  <si>
    <t>3295</t>
  </si>
  <si>
    <t>3299</t>
  </si>
  <si>
    <t>34</t>
  </si>
  <si>
    <t>343</t>
  </si>
  <si>
    <t>3431</t>
  </si>
  <si>
    <t>3433</t>
  </si>
  <si>
    <t>37</t>
  </si>
  <si>
    <t>372</t>
  </si>
  <si>
    <t>3722</t>
  </si>
  <si>
    <t>Naknade građanima i kućanstvima u naravi</t>
  </si>
  <si>
    <t>38</t>
  </si>
  <si>
    <t>381</t>
  </si>
  <si>
    <t>3812</t>
  </si>
  <si>
    <t>4</t>
  </si>
  <si>
    <t>42</t>
  </si>
  <si>
    <t>422</t>
  </si>
  <si>
    <t>4221</t>
  </si>
  <si>
    <t>Uredska oprema i namještaj</t>
  </si>
  <si>
    <t>424</t>
  </si>
  <si>
    <t>4241</t>
  </si>
  <si>
    <r>
      <t xml:space="preserve">             </t>
    </r>
    <r>
      <rPr>
        <b/>
        <sz val="12"/>
        <color indexed="8"/>
        <rFont val="Calibri"/>
        <family val="2"/>
        <charset val="238"/>
        <scheme val="minor"/>
      </rPr>
      <t>SAŽETAK RAČUNA PRIHODA I RASHODA I RAČUNA FINANCIRANJA</t>
    </r>
  </si>
  <si>
    <r>
      <rPr>
        <b/>
        <sz val="11"/>
        <color rgb="FF000000"/>
        <rFont val="Calibri"/>
        <family val="2"/>
        <charset val="238"/>
        <scheme val="minor"/>
      </rPr>
      <t>6</t>
    </r>
    <r>
      <rPr>
        <sz val="11"/>
        <color rgb="FF000000"/>
        <rFont val="Calibri"/>
        <family val="2"/>
        <charset val="238"/>
        <scheme val="minor"/>
      </rPr>
      <t xml:space="preserve"> Prihodi poslovanja</t>
    </r>
  </si>
  <si>
    <r>
      <rPr>
        <b/>
        <sz val="11"/>
        <color rgb="FF000000"/>
        <rFont val="Calibri"/>
        <family val="2"/>
        <charset val="238"/>
        <scheme val="minor"/>
      </rPr>
      <t>7</t>
    </r>
    <r>
      <rPr>
        <sz val="11"/>
        <color rgb="FF000000"/>
        <rFont val="Calibri"/>
        <family val="2"/>
        <charset val="238"/>
        <scheme val="minor"/>
      </rPr>
      <t xml:space="preserve"> Prihodi od prodaje nefinancijske imovine</t>
    </r>
  </si>
  <si>
    <r>
      <rPr>
        <b/>
        <sz val="11"/>
        <color rgb="FF000000"/>
        <rFont val="Calibri"/>
        <family val="2"/>
        <charset val="238"/>
        <scheme val="minor"/>
      </rPr>
      <t>3</t>
    </r>
    <r>
      <rPr>
        <sz val="11"/>
        <color rgb="FF000000"/>
        <rFont val="Calibri"/>
        <family val="2"/>
        <charset val="238"/>
        <scheme val="minor"/>
      </rPr>
      <t xml:space="preserve"> Rashodi poslovanja</t>
    </r>
  </si>
  <si>
    <r>
      <rPr>
        <b/>
        <sz val="11"/>
        <color rgb="FF000000"/>
        <rFont val="Calibri"/>
        <family val="2"/>
        <charset val="238"/>
        <scheme val="minor"/>
      </rPr>
      <t>8</t>
    </r>
    <r>
      <rPr>
        <sz val="11"/>
        <color rgb="FF000000"/>
        <rFont val="Calibri"/>
        <family val="2"/>
        <charset val="238"/>
        <scheme val="minor"/>
      </rPr>
      <t xml:space="preserve"> Primici od financijske imovine</t>
    </r>
  </si>
  <si>
    <r>
      <rPr>
        <b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 xml:space="preserve"> Izdaci za financ.im. i otplate zajmova</t>
    </r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</si>
  <si>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</si>
  <si>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</si>
  <si>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</si>
  <si>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</si>
  <si>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</si>
  <si>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</si>
  <si>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Namjenski primici od zaduživanja</t>
  </si>
  <si>
    <t>Vlastiti prihodi</t>
  </si>
  <si>
    <t>3214</t>
  </si>
  <si>
    <t>Ostale naknade troškova zaposlenima</t>
  </si>
  <si>
    <t>3296</t>
  </si>
  <si>
    <t>Troškovi sudskih postupaka</t>
  </si>
  <si>
    <t>Indeks (6=5/2x100)</t>
  </si>
  <si>
    <t>6.</t>
  </si>
  <si>
    <t>7.=6/3x100</t>
  </si>
  <si>
    <t>8.=6/5x100</t>
  </si>
  <si>
    <t>Indeks (7=5/4x100)</t>
  </si>
  <si>
    <t>639</t>
  </si>
  <si>
    <t>Prijenosi između proračunskih korisnika istog proračuna</t>
  </si>
  <si>
    <t>6391</t>
  </si>
  <si>
    <t>Tekući prijenosi između proračunskih korisnika istog proračuna</t>
  </si>
  <si>
    <t>6614</t>
  </si>
  <si>
    <t>Prihodi od prodaje proizvoda i robe</t>
  </si>
  <si>
    <t>683</t>
  </si>
  <si>
    <t>Ostali prihodi</t>
  </si>
  <si>
    <t>6831</t>
  </si>
  <si>
    <t>7</t>
  </si>
  <si>
    <t>Prihodi od prodaje nefinancijske imovine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</si>
  <si>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</si>
  <si>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</si>
  <si>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</si>
  <si>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</si>
  <si>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</si>
  <si>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</si>
  <si>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92</t>
  </si>
  <si>
    <t>Rezultat poslovanja</t>
  </si>
  <si>
    <t>3113</t>
  </si>
  <si>
    <t>Plaće za prekovremeni rad</t>
  </si>
  <si>
    <t>3114</t>
  </si>
  <si>
    <t>Plaće za posebne uvjete rada</t>
  </si>
  <si>
    <t>3235</t>
  </si>
  <si>
    <t>Zakupnine i najamnine</t>
  </si>
  <si>
    <t>3292</t>
  </si>
  <si>
    <t>Premije osiguranja</t>
  </si>
  <si>
    <t>4227</t>
  </si>
  <si>
    <t>Uređaji, strojevi i oprema za ostale namjene</t>
  </si>
  <si>
    <t>1</t>
  </si>
  <si>
    <t>11</t>
  </si>
  <si>
    <t>12</t>
  </si>
  <si>
    <t>PRIHODI ZA DECENTRALIZIRANE FUNKCIJE</t>
  </si>
  <si>
    <t>VLASTITI PRIHODI - PRORAČUNSKI KORISNICI</t>
  </si>
  <si>
    <t>44</t>
  </si>
  <si>
    <t>PRIHODI ZA POSEBNE NAMJENE - PRORAČUNSKI KORISNICI</t>
  </si>
  <si>
    <t>5</t>
  </si>
  <si>
    <t>57</t>
  </si>
  <si>
    <t>POMOĆI - PRORAČUNSKI KORISNICI</t>
  </si>
  <si>
    <t>62</t>
  </si>
  <si>
    <t>DONACIJE - PRORAČUNSKI KORISNICI</t>
  </si>
  <si>
    <t>PRIHODI OD PRODAJE ILI ZAMJENE NEFINANCIJSKE IMOVINE I NAKNADE S NASLOVA OSIGURANJA</t>
  </si>
  <si>
    <t>73</t>
  </si>
  <si>
    <t>PRIHODI OD PRODAJE NEFIN. IMOVINE I NAKNADA OD OSIGURANJA - PROR. KORISNICI</t>
  </si>
  <si>
    <t>9</t>
  </si>
  <si>
    <t>PRENESENA SREDSTVA IZ PRETHODNE GODINE</t>
  </si>
  <si>
    <t>93</t>
  </si>
  <si>
    <t>VIŠAK - VLASTITI PRIHODI</t>
  </si>
  <si>
    <t>95</t>
  </si>
  <si>
    <t>VIŠAK - PRIHODI OD POMOĆI</t>
  </si>
  <si>
    <t>97</t>
  </si>
  <si>
    <t>VIŠAK - PRIHODI OD PRODAJE ILI ZAMJENE NEFINANCIJSKE IMOVINE I NAKNADE OD OSIGURANJA</t>
  </si>
  <si>
    <t>Predškolsko i osnovno obrazovanje</t>
  </si>
  <si>
    <t>091</t>
  </si>
  <si>
    <t>09</t>
  </si>
  <si>
    <t>0</t>
  </si>
  <si>
    <t>RINKLUZIJA8 - RIJEČKI MODEL PODRŠKE UČENICIMA S TEŠKOĆAMA - EU</t>
  </si>
  <si>
    <t>T140908</t>
  </si>
  <si>
    <t>EUROPSKI PROJEKTI</t>
  </si>
  <si>
    <t>1409</t>
  </si>
  <si>
    <t>ŠKOLSKI MEDNI DAN</t>
  </si>
  <si>
    <t>T113910</t>
  </si>
  <si>
    <t>PROIZVEDENA DUGOTRAJNA IMOVINA OSNOVNIH ŠKOLA</t>
  </si>
  <si>
    <t>K113902</t>
  </si>
  <si>
    <t>PREHRANA UČENIKA OSNOVNIH ŠKOLA</t>
  </si>
  <si>
    <t>A113922</t>
  </si>
  <si>
    <t>ODGOJNO - OBRAZOVNO, ADMINISTRATIVNO I TEHNIČKO OSOBLJE</t>
  </si>
  <si>
    <t>A113914</t>
  </si>
  <si>
    <t>UDŽBENICI ZA UČENIKE OSNOVNIH ŠKOLA</t>
  </si>
  <si>
    <t>A113913</t>
  </si>
  <si>
    <t>OSTALE PROGRAMSKE AKTIVNOSTI OSNOVNIH ŠKOLA</t>
  </si>
  <si>
    <t>A113901</t>
  </si>
  <si>
    <t>1139</t>
  </si>
  <si>
    <t>GRAĐANSKI ODGOJ I OBRAZOVANJE</t>
  </si>
  <si>
    <t>A113821</t>
  </si>
  <si>
    <t>FAKULTATIVNI PREDMET "MOJA RIJEKA"</t>
  </si>
  <si>
    <t>A113814</t>
  </si>
  <si>
    <t>OSTALE AKTIVNOSTI</t>
  </si>
  <si>
    <t>A113811</t>
  </si>
  <si>
    <t>PROGRAM STVARALAŠTVA</t>
  </si>
  <si>
    <t>A113810</t>
  </si>
  <si>
    <t>PROGRAM RADA S DAROVITIM UČENICIMA</t>
  </si>
  <si>
    <t>A113804</t>
  </si>
  <si>
    <t>PROGRAM PRODUŽENOG BORAVKA I CJELODNEVNOG ODGOJNO - OBRAZOVANOG RADA</t>
  </si>
  <si>
    <t>A113801</t>
  </si>
  <si>
    <t>PROGRAM STANDARDA IZNAD DRŽAVNOG STANDARDA - ŠIRE JAVNE POTREBE</t>
  </si>
  <si>
    <t>1138</t>
  </si>
  <si>
    <t>PROGRAMSKA DJELATNOST OSNOVNIH ŠKOLA GRADA</t>
  </si>
  <si>
    <t>A113701</t>
  </si>
  <si>
    <t>PROGRAM ZAKONSKOG STANDARDA - DECENTRALIZIRANE FUNKCIJE</t>
  </si>
  <si>
    <t>1137</t>
  </si>
  <si>
    <t>OŠ VLADIMIRA GORTANA</t>
  </si>
  <si>
    <t>IZVJEŠTAJ O PRIHODIMA I RASHODIMA PREMA EKONOMSKOJ KLASIFIKACIJI</t>
  </si>
  <si>
    <t>IZVJEŠTAJ O PRIHODIMA I RASHODIMA PREMA IZVORIMA FINANCIRANJA</t>
  </si>
  <si>
    <t>IZVJEŠTAJ RAČUNA FINANCIRANJA PREMA EKONOMSKOJ KLASIFIKACIJI</t>
  </si>
  <si>
    <t>IZVJEŠTAJ RAČUNA FINANCIRANJA PREMA IZVORIMA FINANCIRANJA</t>
  </si>
  <si>
    <t>IZVJEŠTAJ PO PROGRAMSKOJ KLASIFIKACIJI</t>
  </si>
  <si>
    <t>6632</t>
  </si>
  <si>
    <t>Kapitalne donacije</t>
  </si>
  <si>
    <t>Tekući plan 2025.</t>
  </si>
  <si>
    <t>Pomoći temeljem EU sredstava</t>
  </si>
  <si>
    <t>Tekuće pomoći temeljem EU srdstava</t>
  </si>
  <si>
    <t>IZVJEŠTAJ O IZVRŠENJU OSNOVNE ŠKOLE VLADIMIR GORTAN  ZA 2025. GODINU</t>
  </si>
  <si>
    <t>Ostvarenje/Izvršenje 2025.</t>
  </si>
  <si>
    <t>Rebalans 2025.</t>
  </si>
  <si>
    <t>Oprema za održavanje i zaštitu</t>
  </si>
  <si>
    <t>41</t>
  </si>
  <si>
    <t>52</t>
  </si>
  <si>
    <t>POMOĆI IZ DRUGIH PRORAČUNA</t>
  </si>
  <si>
    <t>94</t>
  </si>
  <si>
    <t>VIŠAK - PRIHODI ZA POSEBNE NAMJENE</t>
  </si>
  <si>
    <t>Tekući plan 2025.(4)</t>
  </si>
  <si>
    <t>Indeks ostvarenja god.</t>
  </si>
  <si>
    <t>Izvor: 1100</t>
  </si>
  <si>
    <t>Izvor: 4110</t>
  </si>
  <si>
    <t>PRIHODI ZA DECENTRALIZIRANE FUNKCIJE - OŠ</t>
  </si>
  <si>
    <t>K113703</t>
  </si>
  <si>
    <t>ULAGANJA NA NEFINANCIJSKOJ IMOVINI OSNOVNIH ŠKOLA</t>
  </si>
  <si>
    <t>Izvor: 4400</t>
  </si>
  <si>
    <t>Prihodi za posebne namjene - proračunski korisnici</t>
  </si>
  <si>
    <t>A113825</t>
  </si>
  <si>
    <t>ZDRAVSTVENI ODGOJ I OBRAZOVANJE</t>
  </si>
  <si>
    <t>A113828</t>
  </si>
  <si>
    <t>RINOVATORI</t>
  </si>
  <si>
    <t>Izvor: 3100</t>
  </si>
  <si>
    <t xml:space="preserve"> Vlastiti prihodi - proračunski korisnici</t>
  </si>
  <si>
    <t>Izvor: 5710</t>
  </si>
  <si>
    <t>Pomoći iz državnog proračuna - proračunski korisnici</t>
  </si>
  <si>
    <t>Rashodi za donacije, kazne, naknade šteta i kapitalne pomoći</t>
  </si>
  <si>
    <t>Izvor: 5720</t>
  </si>
  <si>
    <t>Pomoći iz proračuna JLP(R)S - proračunski korisnici</t>
  </si>
  <si>
    <t>Izvor: 6200</t>
  </si>
  <si>
    <t>Donacije - proračunski korisnici</t>
  </si>
  <si>
    <t>Izvor: 7300</t>
  </si>
  <si>
    <t>Prihodi od prodaje nef. imovine i naknada od osiguranja - pror. korisnici</t>
  </si>
  <si>
    <t>Izvor: 9310</t>
  </si>
  <si>
    <t>Višak - Vlastiti prihodi - proračunski korisnici</t>
  </si>
  <si>
    <t>Izvor: 9440</t>
  </si>
  <si>
    <t>Višak - Prihodi za posebne namjene - proračunski korisnici</t>
  </si>
  <si>
    <t>Izvor: 9571</t>
  </si>
  <si>
    <t>Višak - Pomoći iz državnog proračuna - proračunski korisnici</t>
  </si>
  <si>
    <t>Izvor: 9572</t>
  </si>
  <si>
    <t>Višak - Pomoći iz proračuna JLP(R)S - proračunski korisnici</t>
  </si>
  <si>
    <t>Izvor: 9730</t>
  </si>
  <si>
    <t>Višak - Prihodi od prodaje nef. imovine i naknade od osiguranja - proračunski korisnici</t>
  </si>
  <si>
    <t>Izvor: 5200</t>
  </si>
  <si>
    <t>POMOĆI PRORAČUNU IZ DRUGIH PRORAČUNA</t>
  </si>
  <si>
    <t>Izvor: 5760</t>
  </si>
  <si>
    <t>Pomoći iz državnog proračuna temeljem prijenosa EU sredstava - proračunski korisnici</t>
  </si>
  <si>
    <t>T140911</t>
  </si>
  <si>
    <t>NASTAVAK RAZVOJA DJECE I MLADIH KROZ STEM PODRUČJE - NARASTEM - EU</t>
  </si>
  <si>
    <t>Tekući plan 2025</t>
  </si>
  <si>
    <t>6.=5/4*100</t>
  </si>
  <si>
    <t>II POSEBAN DIO</t>
  </si>
  <si>
    <t>Izvršenje 2024. (2)</t>
  </si>
  <si>
    <t>Prvi rebalans 2025.(3)</t>
  </si>
  <si>
    <t>Izvršenje 2025. (5)</t>
  </si>
  <si>
    <t>Izvršenje 2024.</t>
  </si>
  <si>
    <t>Prvi rebalans 2025.</t>
  </si>
  <si>
    <t>Izvršenje 2025.</t>
  </si>
  <si>
    <t>Prvi rebalans 2025</t>
  </si>
  <si>
    <t xml:space="preserve">Izvršenje 2025 </t>
  </si>
  <si>
    <t>Upravni odjel / proračunski korisnik: OSNOVNA ŠKOLA VLADIMIR GORTAN</t>
  </si>
  <si>
    <t>Obrazac 1</t>
  </si>
  <si>
    <t>1. Pregled korištenja sredstava fondova Europske unije po pojedinim projektima</t>
  </si>
  <si>
    <t>u eurima</t>
  </si>
  <si>
    <t>Red. broj</t>
  </si>
  <si>
    <t>Naziv projekta</t>
  </si>
  <si>
    <t>Europski fond iz kojeg se projekt financira</t>
  </si>
  <si>
    <t>Ukupno ugovoren iznos projekta</t>
  </si>
  <si>
    <t xml:space="preserve">Ostvareni prihodi iz fondova EU od početka provedbe projekta do 31.12.2025. </t>
  </si>
  <si>
    <t xml:space="preserve">Ostvareni prihodi iz fondova EU za 2025. </t>
  </si>
  <si>
    <t xml:space="preserve">Izvršeni rashodi iz fondova EU za 2025. </t>
  </si>
  <si>
    <t>Stanje potraživanja na 31.12.2025.</t>
  </si>
  <si>
    <t xml:space="preserve">Stanje obveza na 31.12.2025. </t>
  </si>
  <si>
    <t xml:space="preserve">Rinkluzija8 - riječki model podrške učenicima s teškoćama – EU.  </t>
  </si>
  <si>
    <t>ESF+</t>
  </si>
  <si>
    <t>….</t>
  </si>
  <si>
    <t>Obrazac 2</t>
  </si>
  <si>
    <t>1. Pregled zaduživanja u 2025. godini - primljeni krediti/zajmovi/fin. leasing u 2025.</t>
  </si>
  <si>
    <t>u eur</t>
  </si>
  <si>
    <t>Kreditor</t>
  </si>
  <si>
    <t>Dugoročni kredit/zajam</t>
  </si>
  <si>
    <t>Valuta</t>
  </si>
  <si>
    <t>Ugovoreni iznos</t>
  </si>
  <si>
    <t>Povučeni iznos</t>
  </si>
  <si>
    <t>Kamatna stopa</t>
  </si>
  <si>
    <t>Datum otplate posljednje rate</t>
  </si>
  <si>
    <t xml:space="preserve">2. Stanje obveza za primljene kredite/zajmove/ financijski leasing </t>
  </si>
  <si>
    <t>Kredit/banka</t>
  </si>
  <si>
    <t>Stanje glavnice 1.1.2025.</t>
  </si>
  <si>
    <t>Otplata glavnice u 2025.</t>
  </si>
  <si>
    <t>Primljena glavnica u 2025.</t>
  </si>
  <si>
    <t>Stanje glavnice 31.12.2025.</t>
  </si>
  <si>
    <t>Godišnji iznosi otplate glavnice u narednim godinama do krajnjeg roka dospijeća</t>
  </si>
  <si>
    <t>god n+</t>
  </si>
  <si>
    <t>Ukupno:</t>
  </si>
  <si>
    <t>1. Pregled danih zajmova u 2025. godini</t>
  </si>
  <si>
    <t>Naziv korisnika  zajma</t>
  </si>
  <si>
    <t>Iznos danog zajma</t>
  </si>
  <si>
    <t>Datum krajnjeg  dospijeća (povrata) zajma</t>
  </si>
  <si>
    <t xml:space="preserve">2. Potraživanja za dane zajmove </t>
  </si>
  <si>
    <t>Korisnik zajma</t>
  </si>
  <si>
    <t>Povrat glavnice u 2025.</t>
  </si>
  <si>
    <t>Dani zajmovi u  2025.</t>
  </si>
  <si>
    <t>Stanje glavnice na 31.12.2025.</t>
  </si>
  <si>
    <t>Proračunski korisnik: OSNOVNA ŠKOLA VLADIMIR GORTAN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</si>
</sst>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\ _k_n;[Red]#,##0.00\ _k_n"/>
    <numFmt numFmtId="166" formatCode="#,###,###,##0.00#####"/>
    <numFmt numFmtId="167" formatCode="#,##0.0000000"/>
  </numFmts>
  <fonts count="30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theme="1" tint="0.3499862666707357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theme="1" tint="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medium">
        <color rgb="FF000000"/>
      </top>
      <bottom/>
      <diagonal/>
    </border>
    <border>
      <left/>
      <right/>
      <top style="dashed">
        <color auto="1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6" fillId="0" borderId="0"/>
  </cellStyleXfs>
  <cellXfs count="154">
    <xf numFmtId="0" fontId="0" fillId="0" borderId="0" xfId="0"/>
    <xf numFmtId="0" fontId="9" fillId="0" borderId="0" xfId="1" applyNumberFormat="1" applyFont="1" applyFill="1" applyBorder="1" applyAlignment="1" applyProtection="1">
      <alignment horizontal="center" vertical="center" wrapText="1"/>
    </xf>
    <xf numFmtId="4" fontId="9" fillId="0" borderId="0" xfId="1" applyNumberFormat="1" applyFont="1" applyFill="1" applyBorder="1" applyAlignment="1" applyProtection="1">
      <alignment horizontal="center" vertical="center" wrapText="1"/>
    </xf>
    <xf numFmtId="1" fontId="9" fillId="0" borderId="0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4" fontId="11" fillId="0" borderId="0" xfId="3" applyNumberFormat="1" applyFont="1" applyFill="1" applyBorder="1" applyAlignment="1">
      <alignment vertical="center" wrapText="1"/>
    </xf>
    <xf numFmtId="165" fontId="11" fillId="0" borderId="0" xfId="3" applyNumberFormat="1" applyFont="1" applyFill="1" applyBorder="1" applyAlignment="1">
      <alignment vertical="center" wrapText="1"/>
    </xf>
    <xf numFmtId="1" fontId="11" fillId="0" borderId="0" xfId="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4" fontId="0" fillId="0" borderId="0" xfId="0" applyNumberFormat="1" applyFont="1" applyFill="1" applyBorder="1" applyAlignment="1">
      <alignment horizontal="right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Alignment="1">
      <alignment horizontal="left" vertical="center"/>
    </xf>
    <xf numFmtId="1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" fontId="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1" fontId="11" fillId="0" borderId="0" xfId="0" applyNumberFormat="1" applyFont="1" applyFill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4" fontId="0" fillId="0" borderId="2" xfId="0" applyNumberFormat="1" applyFont="1" applyFill="1" applyBorder="1" applyAlignment="1">
      <alignment vertical="center"/>
    </xf>
    <xf numFmtId="166" fontId="0" fillId="0" borderId="2" xfId="0" applyNumberFormat="1" applyFont="1" applyFill="1" applyBorder="1" applyAlignment="1">
      <alignment horizontal="right" vertical="center"/>
    </xf>
    <xf numFmtId="1" fontId="0" fillId="0" borderId="2" xfId="0" applyNumberFormat="1" applyFont="1" applyFill="1" applyBorder="1" applyAlignment="1">
      <alignment horizontal="center" vertical="center"/>
    </xf>
    <xf numFmtId="4" fontId="11" fillId="0" borderId="2" xfId="2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4" fontId="0" fillId="0" borderId="2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1" fontId="0" fillId="0" borderId="0" xfId="0" applyNumberFormat="1" applyFont="1" applyFill="1" applyAlignment="1">
      <alignment vertical="center" wrapText="1"/>
    </xf>
    <xf numFmtId="4" fontId="0" fillId="0" borderId="0" xfId="0" applyNumberFormat="1" applyFont="1" applyFill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/>
    </xf>
    <xf numFmtId="3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/>
    <xf numFmtId="166" fontId="0" fillId="0" borderId="2" xfId="0" applyNumberForma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Font="1" applyFill="1"/>
    <xf numFmtId="0" fontId="12" fillId="0" borderId="2" xfId="0" applyNumberFormat="1" applyFont="1" applyFill="1" applyBorder="1" applyAlignment="1" applyProtection="1">
      <alignment horizontal="left" vertical="center" wrapText="1"/>
    </xf>
    <xf numFmtId="3" fontId="13" fillId="0" borderId="2" xfId="0" applyNumberFormat="1" applyFont="1" applyFill="1" applyBorder="1" applyAlignment="1">
      <alignment horizontal="right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NumberFormat="1" applyFont="1" applyFill="1" applyBorder="1" applyAlignment="1" applyProtection="1">
      <alignment vertical="center" wrapText="1"/>
    </xf>
    <xf numFmtId="0" fontId="14" fillId="0" borderId="2" xfId="0" applyNumberFormat="1" applyFont="1" applyFill="1" applyBorder="1" applyAlignment="1" applyProtection="1">
      <alignment vertical="center" wrapText="1"/>
    </xf>
    <xf numFmtId="3" fontId="13" fillId="0" borderId="2" xfId="0" applyNumberFormat="1" applyFont="1" applyFill="1" applyBorder="1" applyAlignment="1" applyProtection="1">
      <alignment horizontal="right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left" vertical="center" wrapText="1"/>
    </xf>
    <xf numFmtId="0" fontId="15" fillId="0" borderId="0" xfId="0" applyFont="1" applyFill="1"/>
    <xf numFmtId="0" fontId="15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3" fontId="17" fillId="0" borderId="2" xfId="0" applyNumberFormat="1" applyFont="1" applyFill="1" applyBorder="1" applyAlignment="1">
      <alignment horizontal="right"/>
    </xf>
    <xf numFmtId="0" fontId="18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 applyProtection="1">
      <alignment vertical="center" wrapText="1"/>
    </xf>
    <xf numFmtId="3" fontId="17" fillId="0" borderId="2" xfId="0" applyNumberFormat="1" applyFont="1" applyFill="1" applyBorder="1" applyAlignment="1" applyProtection="1">
      <alignment horizontal="right" wrapText="1"/>
    </xf>
    <xf numFmtId="0" fontId="18" fillId="0" borderId="2" xfId="0" quotePrefix="1" applyFont="1" applyFill="1" applyBorder="1" applyAlignment="1">
      <alignment horizontal="left" vertical="center" wrapText="1"/>
    </xf>
    <xf numFmtId="0" fontId="18" fillId="0" borderId="2" xfId="0" quotePrefix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/>
    </xf>
    <xf numFmtId="3" fontId="0" fillId="0" borderId="0" xfId="0" applyNumberFormat="1" applyFont="1" applyFill="1" applyAlignment="1">
      <alignment horizontal="left" vertical="center"/>
    </xf>
    <xf numFmtId="3" fontId="0" fillId="0" borderId="0" xfId="0" applyNumberFormat="1" applyFont="1" applyFill="1" applyAlignment="1">
      <alignment vertical="center"/>
    </xf>
    <xf numFmtId="3" fontId="11" fillId="0" borderId="0" xfId="0" applyNumberFormat="1" applyFont="1" applyFill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Alignment="1">
      <alignment vertical="center" wrapText="1"/>
    </xf>
    <xf numFmtId="0" fontId="0" fillId="2" borderId="0" xfId="0" applyFill="1"/>
    <xf numFmtId="166" fontId="0" fillId="2" borderId="0" xfId="0" applyNumberFormat="1" applyFill="1" applyAlignment="1">
      <alignment horizontal="right"/>
    </xf>
    <xf numFmtId="167" fontId="0" fillId="0" borderId="0" xfId="0" applyNumberFormat="1" applyFill="1"/>
    <xf numFmtId="4" fontId="0" fillId="0" borderId="2" xfId="0" applyNumberFormat="1" applyFill="1" applyBorder="1" applyAlignment="1">
      <alignment horizontal="right"/>
    </xf>
    <xf numFmtId="166" fontId="0" fillId="2" borderId="2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0" fontId="0" fillId="2" borderId="2" xfId="0" applyFill="1" applyBorder="1"/>
    <xf numFmtId="0" fontId="0" fillId="2" borderId="2" xfId="0" applyFill="1" applyBorder="1" applyAlignment="1">
      <alignment horizontal="left"/>
    </xf>
    <xf numFmtId="166" fontId="0" fillId="0" borderId="7" xfId="0" applyNumberFormat="1" applyFill="1" applyBorder="1" applyAlignment="1">
      <alignment horizontal="right"/>
    </xf>
    <xf numFmtId="166" fontId="0" fillId="0" borderId="3" xfId="0" applyNumberFormat="1" applyFill="1" applyBorder="1" applyAlignment="1">
      <alignment horizontal="right"/>
    </xf>
    <xf numFmtId="0" fontId="0" fillId="0" borderId="2" xfId="0" applyFill="1" applyBorder="1" applyAlignment="1">
      <alignment horizontal="left"/>
    </xf>
    <xf numFmtId="166" fontId="0" fillId="0" borderId="2" xfId="0" applyNumberFormat="1" applyBorder="1" applyAlignment="1">
      <alignment horizontal="right"/>
    </xf>
    <xf numFmtId="166" fontId="5" fillId="0" borderId="0" xfId="0" applyNumberFormat="1" applyFont="1" applyAlignment="1">
      <alignment horizontal="right"/>
    </xf>
    <xf numFmtId="0" fontId="5" fillId="0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0" fontId="5" fillId="0" borderId="9" xfId="0" applyFont="1" applyFill="1" applyBorder="1"/>
    <xf numFmtId="0" fontId="0" fillId="0" borderId="8" xfId="0" applyBorder="1"/>
    <xf numFmtId="166" fontId="0" fillId="0" borderId="8" xfId="0" applyNumberFormat="1" applyBorder="1" applyAlignment="1">
      <alignment horizontal="right"/>
    </xf>
    <xf numFmtId="0" fontId="0" fillId="2" borderId="8" xfId="0" applyFill="1" applyBorder="1"/>
    <xf numFmtId="166" fontId="0" fillId="2" borderId="8" xfId="0" applyNumberFormat="1" applyFill="1" applyBorder="1" applyAlignment="1">
      <alignment horizontal="right"/>
    </xf>
    <xf numFmtId="0" fontId="0" fillId="0" borderId="8" xfId="0" applyFill="1" applyBorder="1"/>
    <xf numFmtId="166" fontId="5" fillId="0" borderId="8" xfId="0" applyNumberFormat="1" applyFont="1" applyBorder="1" applyAlignment="1">
      <alignment horizontal="right"/>
    </xf>
    <xf numFmtId="0" fontId="0" fillId="2" borderId="10" xfId="0" applyFill="1" applyBorder="1"/>
    <xf numFmtId="0" fontId="19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0" borderId="10" xfId="0" applyFill="1" applyBorder="1"/>
    <xf numFmtId="166" fontId="0" fillId="2" borderId="10" xfId="0" applyNumberFormat="1" applyFill="1" applyBorder="1" applyAlignment="1">
      <alignment horizontal="right"/>
    </xf>
    <xf numFmtId="4" fontId="0" fillId="2" borderId="10" xfId="0" applyNumberFormat="1" applyFill="1" applyBorder="1" applyAlignment="1">
      <alignment horizontal="right"/>
    </xf>
    <xf numFmtId="0" fontId="0" fillId="2" borderId="10" xfId="0" applyFill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1" fillId="0" borderId="0" xfId="0" applyFont="1" applyAlignment="1">
      <alignment horizontal="right"/>
    </xf>
    <xf numFmtId="0" fontId="23" fillId="0" borderId="8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/>
    </xf>
    <xf numFmtId="4" fontId="21" fillId="0" borderId="8" xfId="0" applyNumberFormat="1" applyFont="1" applyBorder="1" applyAlignment="1">
      <alignment vertical="center"/>
    </xf>
    <xf numFmtId="4" fontId="21" fillId="0" borderId="8" xfId="0" applyNumberFormat="1" applyFont="1" applyBorder="1" applyAlignment="1">
      <alignment horizontal="center" vertical="center"/>
    </xf>
    <xf numFmtId="4" fontId="21" fillId="0" borderId="0" xfId="0" applyNumberFormat="1" applyFont="1" applyAlignment="1">
      <alignment vertical="center"/>
    </xf>
    <xf numFmtId="0" fontId="25" fillId="0" borderId="0" xfId="0" applyFont="1"/>
    <xf numFmtId="0" fontId="21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7" fillId="0" borderId="0" xfId="0" applyFont="1"/>
    <xf numFmtId="0" fontId="29" fillId="0" borderId="0" xfId="0" applyFont="1"/>
    <xf numFmtId="9" fontId="21" fillId="0" borderId="8" xfId="0" applyNumberFormat="1" applyFont="1" applyBorder="1" applyAlignment="1">
      <alignment vertical="center"/>
    </xf>
    <xf numFmtId="0" fontId="21" fillId="0" borderId="8" xfId="0" applyFont="1" applyBorder="1"/>
    <xf numFmtId="0" fontId="23" fillId="0" borderId="8" xfId="0" applyFont="1" applyBorder="1" applyAlignment="1">
      <alignment horizontal="left" vertical="center"/>
    </xf>
    <xf numFmtId="0" fontId="21" fillId="0" borderId="8" xfId="0" applyFont="1" applyBorder="1" applyAlignment="1">
      <alignment horizontal="left"/>
    </xf>
    <xf numFmtId="0" fontId="21" fillId="0" borderId="11" xfId="0" applyFont="1" applyBorder="1"/>
    <xf numFmtId="0" fontId="23" fillId="0" borderId="8" xfId="0" applyFont="1" applyBorder="1" applyAlignment="1">
      <alignment vertical="center" wrapText="1"/>
    </xf>
    <xf numFmtId="4" fontId="28" fillId="0" borderId="8" xfId="0" applyNumberFormat="1" applyFont="1" applyBorder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justify" vertical="center"/>
    </xf>
    <xf numFmtId="0" fontId="8" fillId="0" borderId="0" xfId="1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 applyProtection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</cellXfs>
  <cellStyles count="5">
    <cellStyle name="Normalno" xfId="0" builtinId="0"/>
    <cellStyle name="Normalno 2" xfId="4" xr:uid="{C36E8AF3-2ACA-41BC-8DDE-4E9702BBB187}"/>
    <cellStyle name="Obično_bilanca" xfId="1" xr:uid="{00000000-0005-0000-0000-000001000000}"/>
    <cellStyle name="Valuta" xfId="3" builtinId="4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showGridLines="0" topLeftCell="A16" zoomScale="120" zoomScaleNormal="120" workbookViewId="0">
      <selection activeCell="K23" sqref="K23"/>
    </sheetView>
  </sheetViews>
  <sheetFormatPr defaultColWidth="9.140625" defaultRowHeight="15" x14ac:dyDescent="0.25"/>
  <cols>
    <col min="1" max="1" width="40.5703125" style="8" customWidth="1"/>
    <col min="2" max="2" width="16.28515625" style="29" bestFit="1" customWidth="1"/>
    <col min="3" max="4" width="17.140625" style="8" customWidth="1"/>
    <col min="5" max="5" width="15.140625" style="8" bestFit="1" customWidth="1"/>
    <col min="6" max="6" width="15.5703125" style="8" customWidth="1"/>
    <col min="7" max="7" width="15.140625" style="15" customWidth="1"/>
    <col min="8" max="8" width="12.140625" style="72" bestFit="1" customWidth="1"/>
    <col min="9" max="9" width="9.140625" style="14"/>
    <col min="10" max="16384" width="9.140625" style="8"/>
  </cols>
  <sheetData>
    <row r="1" spans="1:9" ht="39.75" customHeight="1" thickBot="1" x14ac:dyDescent="0.3">
      <c r="A1" s="140" t="s">
        <v>293</v>
      </c>
      <c r="B1" s="140"/>
      <c r="C1" s="140"/>
      <c r="D1" s="140"/>
      <c r="E1" s="140"/>
      <c r="F1" s="140"/>
      <c r="G1" s="140"/>
    </row>
    <row r="2" spans="1:9" ht="15.75" x14ac:dyDescent="0.25">
      <c r="A2" s="144" t="s">
        <v>81</v>
      </c>
      <c r="B2" s="144"/>
      <c r="C2" s="144"/>
      <c r="D2" s="144"/>
      <c r="E2" s="144"/>
      <c r="F2" s="144"/>
      <c r="G2" s="144"/>
    </row>
    <row r="3" spans="1:9" s="16" customFormat="1" ht="15.75" x14ac:dyDescent="0.25">
      <c r="A3" s="141" t="s">
        <v>168</v>
      </c>
      <c r="B3" s="141"/>
      <c r="C3" s="141"/>
      <c r="D3" s="141"/>
      <c r="E3" s="141"/>
      <c r="F3" s="141"/>
      <c r="G3" s="142"/>
      <c r="H3" s="73"/>
      <c r="I3" s="17"/>
    </row>
    <row r="4" spans="1:9" ht="12" customHeight="1" x14ac:dyDescent="0.25">
      <c r="A4" s="1"/>
      <c r="B4" s="2"/>
      <c r="C4" s="1"/>
      <c r="D4" s="1"/>
      <c r="E4" s="1"/>
      <c r="F4" s="1"/>
      <c r="G4" s="3"/>
    </row>
    <row r="5" spans="1:9" ht="15.75" x14ac:dyDescent="0.25">
      <c r="A5" s="143" t="s">
        <v>83</v>
      </c>
      <c r="B5" s="143"/>
      <c r="C5" s="143"/>
      <c r="D5" s="143"/>
      <c r="E5" s="143"/>
      <c r="F5" s="143"/>
      <c r="G5" s="143"/>
    </row>
    <row r="6" spans="1:9" s="18" customFormat="1" ht="51.6" customHeight="1" x14ac:dyDescent="0.25">
      <c r="A6" s="30" t="s">
        <v>80</v>
      </c>
      <c r="B6" s="31" t="s">
        <v>345</v>
      </c>
      <c r="C6" s="30" t="s">
        <v>346</v>
      </c>
      <c r="D6" s="30" t="s">
        <v>302</v>
      </c>
      <c r="E6" s="30" t="s">
        <v>347</v>
      </c>
      <c r="F6" s="30" t="s">
        <v>186</v>
      </c>
      <c r="G6" s="32" t="s">
        <v>190</v>
      </c>
      <c r="H6" s="74"/>
      <c r="I6" s="19"/>
    </row>
    <row r="7" spans="1:9" s="16" customFormat="1" x14ac:dyDescent="0.25">
      <c r="A7" s="20" t="s">
        <v>2</v>
      </c>
      <c r="B7" s="21">
        <f>B8+B9</f>
        <v>1582744.8900000001</v>
      </c>
      <c r="C7" s="21">
        <f t="shared" ref="C7:E7" si="0">C8+C9</f>
        <v>1884013</v>
      </c>
      <c r="D7" s="21">
        <f t="shared" si="0"/>
        <v>1884013</v>
      </c>
      <c r="E7" s="21">
        <f t="shared" si="0"/>
        <v>1668074.31</v>
      </c>
      <c r="F7" s="23">
        <f>E7/B7*100</f>
        <v>105.39123016849543</v>
      </c>
      <c r="G7" s="23">
        <f>E7/D7*100</f>
        <v>88.538365181131979</v>
      </c>
      <c r="H7" s="73"/>
      <c r="I7" s="17"/>
    </row>
    <row r="8" spans="1:9" s="16" customFormat="1" x14ac:dyDescent="0.25">
      <c r="A8" s="20" t="s">
        <v>169</v>
      </c>
      <c r="B8" s="21">
        <f>Ekon_klas!C5</f>
        <v>1582705.07</v>
      </c>
      <c r="C8" s="21">
        <f>Ekon_klas!D5</f>
        <v>1884013</v>
      </c>
      <c r="D8" s="21">
        <f>Ekon_klas!E5</f>
        <v>1884013</v>
      </c>
      <c r="E8" s="21">
        <f>Ekon_klas!F5</f>
        <v>1668074.31</v>
      </c>
      <c r="F8" s="23">
        <f>E8/B8*100</f>
        <v>105.39388175460891</v>
      </c>
      <c r="G8" s="23">
        <f>E8/D8*100</f>
        <v>88.538365181131979</v>
      </c>
      <c r="H8" s="73"/>
      <c r="I8" s="17"/>
    </row>
    <row r="9" spans="1:9" s="16" customFormat="1" x14ac:dyDescent="0.25">
      <c r="A9" s="20" t="s">
        <v>170</v>
      </c>
      <c r="B9" s="21">
        <f>Ekon_klas!C31</f>
        <v>39.82</v>
      </c>
      <c r="C9" s="21">
        <f>Ekon_klas!D31</f>
        <v>0</v>
      </c>
      <c r="D9" s="21">
        <f>Ekon_klas!E31</f>
        <v>0</v>
      </c>
      <c r="E9" s="21">
        <f>Ekon_klas!F31</f>
        <v>0</v>
      </c>
      <c r="F9" s="23">
        <f>E9/B9*100</f>
        <v>0</v>
      </c>
      <c r="G9" s="23" t="e">
        <f>E9/D9*100</f>
        <v>#DIV/0!</v>
      </c>
      <c r="H9" s="73"/>
      <c r="I9" s="17"/>
    </row>
    <row r="10" spans="1:9" s="16" customFormat="1" x14ac:dyDescent="0.25">
      <c r="A10" s="20" t="s">
        <v>3</v>
      </c>
      <c r="B10" s="21">
        <f>B11+B12</f>
        <v>1573675.6300000001</v>
      </c>
      <c r="C10" s="21">
        <f t="shared" ref="C10:E10" si="1">C11+C12</f>
        <v>1898632</v>
      </c>
      <c r="D10" s="21">
        <f t="shared" si="1"/>
        <v>1898632</v>
      </c>
      <c r="E10" s="21">
        <f t="shared" si="1"/>
        <v>1821193.6300000001</v>
      </c>
      <c r="F10" s="23">
        <f t="shared" ref="F10:F13" si="2">E10/B10*100</f>
        <v>115.7286543224921</v>
      </c>
      <c r="G10" s="23">
        <f t="shared" ref="G10:G13" si="3">E10/D10*100</f>
        <v>95.92135969476972</v>
      </c>
      <c r="H10" s="73"/>
      <c r="I10" s="17"/>
    </row>
    <row r="11" spans="1:9" s="16" customFormat="1" x14ac:dyDescent="0.25">
      <c r="A11" s="20" t="s">
        <v>171</v>
      </c>
      <c r="B11" s="21">
        <f>Ekon_klas!C37</f>
        <v>1560623.3</v>
      </c>
      <c r="C11" s="21">
        <f>Ekon_klas!D37</f>
        <v>1872837</v>
      </c>
      <c r="D11" s="21">
        <f>Ekon_klas!E37</f>
        <v>1872837</v>
      </c>
      <c r="E11" s="21">
        <f>Ekon_klas!F37</f>
        <v>1797283.53</v>
      </c>
      <c r="F11" s="23">
        <f t="shared" si="2"/>
        <v>115.1644685812393</v>
      </c>
      <c r="G11" s="23">
        <f t="shared" si="3"/>
        <v>95.965827778925771</v>
      </c>
      <c r="H11" s="73"/>
      <c r="I11" s="17"/>
    </row>
    <row r="12" spans="1:9" s="16" customFormat="1" x14ac:dyDescent="0.25">
      <c r="A12" s="20" t="s">
        <v>1</v>
      </c>
      <c r="B12" s="21">
        <f>Ekon_klas!C86</f>
        <v>13052.33</v>
      </c>
      <c r="C12" s="21">
        <f>Ekon_klas!D86</f>
        <v>25795</v>
      </c>
      <c r="D12" s="21">
        <f>Ekon_klas!E86</f>
        <v>25795</v>
      </c>
      <c r="E12" s="21">
        <f>Ekon_klas!F86</f>
        <v>23910.1</v>
      </c>
      <c r="F12" s="23">
        <f t="shared" si="2"/>
        <v>183.18645023532196</v>
      </c>
      <c r="G12" s="23">
        <f t="shared" si="3"/>
        <v>92.692769916650505</v>
      </c>
      <c r="H12" s="73"/>
      <c r="I12" s="17"/>
    </row>
    <row r="13" spans="1:9" s="16" customFormat="1" x14ac:dyDescent="0.25">
      <c r="A13" s="20" t="s">
        <v>88</v>
      </c>
      <c r="B13" s="21">
        <f>B7-B10</f>
        <v>9069.2600000000093</v>
      </c>
      <c r="C13" s="21">
        <f>C7-C10</f>
        <v>-14619</v>
      </c>
      <c r="D13" s="21">
        <f>D7-D10</f>
        <v>-14619</v>
      </c>
      <c r="E13" s="21">
        <f>E7-E10</f>
        <v>-153119.32000000007</v>
      </c>
      <c r="F13" s="23">
        <f t="shared" si="2"/>
        <v>-1688.3331164835929</v>
      </c>
      <c r="G13" s="23">
        <f t="shared" si="3"/>
        <v>1047.3994117244686</v>
      </c>
      <c r="H13" s="73"/>
      <c r="I13" s="17"/>
    </row>
    <row r="14" spans="1:9" s="18" customFormat="1" x14ac:dyDescent="0.25">
      <c r="A14" s="4"/>
      <c r="B14" s="5"/>
      <c r="C14" s="6"/>
      <c r="D14" s="6"/>
      <c r="E14" s="6"/>
      <c r="F14" s="6"/>
      <c r="G14" s="7"/>
      <c r="H14" s="74"/>
      <c r="I14" s="19"/>
    </row>
    <row r="15" spans="1:9" ht="15.75" x14ac:dyDescent="0.25">
      <c r="A15" s="143" t="s">
        <v>84</v>
      </c>
      <c r="B15" s="143"/>
      <c r="C15" s="143"/>
      <c r="D15" s="143"/>
      <c r="E15" s="143"/>
      <c r="F15" s="143"/>
      <c r="G15" s="143"/>
    </row>
    <row r="16" spans="1:9" s="18" customFormat="1" ht="51.6" customHeight="1" x14ac:dyDescent="0.25">
      <c r="A16" s="30" t="s">
        <v>80</v>
      </c>
      <c r="B16" s="31" t="s">
        <v>345</v>
      </c>
      <c r="C16" s="30" t="s">
        <v>346</v>
      </c>
      <c r="D16" s="30" t="s">
        <v>302</v>
      </c>
      <c r="E16" s="30" t="s">
        <v>347</v>
      </c>
      <c r="F16" s="30" t="s">
        <v>186</v>
      </c>
      <c r="G16" s="32" t="s">
        <v>190</v>
      </c>
      <c r="H16" s="74"/>
      <c r="I16" s="19"/>
    </row>
    <row r="17" spans="1:9" ht="14.25" customHeight="1" x14ac:dyDescent="0.25">
      <c r="A17" s="64" t="s">
        <v>172</v>
      </c>
      <c r="B17" s="24">
        <v>0</v>
      </c>
      <c r="C17" s="25">
        <v>0</v>
      </c>
      <c r="D17" s="25">
        <v>0</v>
      </c>
      <c r="E17" s="25">
        <v>0</v>
      </c>
      <c r="F17" s="23" t="s">
        <v>78</v>
      </c>
      <c r="G17" s="23" t="s">
        <v>78</v>
      </c>
    </row>
    <row r="18" spans="1:9" s="10" customFormat="1" ht="15" customHeight="1" x14ac:dyDescent="0.25">
      <c r="A18" s="65" t="s">
        <v>173</v>
      </c>
      <c r="B18" s="9">
        <v>0</v>
      </c>
      <c r="C18" s="9">
        <v>0</v>
      </c>
      <c r="D18" s="9">
        <v>0</v>
      </c>
      <c r="E18" s="9">
        <v>0</v>
      </c>
      <c r="F18" s="23" t="s">
        <v>78</v>
      </c>
      <c r="G18" s="23" t="s">
        <v>78</v>
      </c>
      <c r="H18" s="75"/>
      <c r="I18" s="15"/>
    </row>
    <row r="19" spans="1:9" s="16" customFormat="1" x14ac:dyDescent="0.25">
      <c r="A19" s="66" t="s">
        <v>89</v>
      </c>
      <c r="B19" s="21">
        <v>0</v>
      </c>
      <c r="C19" s="22">
        <v>0</v>
      </c>
      <c r="D19" s="22">
        <v>0</v>
      </c>
      <c r="E19" s="22">
        <v>0</v>
      </c>
      <c r="F19" s="23" t="s">
        <v>78</v>
      </c>
      <c r="G19" s="23" t="s">
        <v>78</v>
      </c>
      <c r="H19" s="73"/>
      <c r="I19" s="17"/>
    </row>
    <row r="20" spans="1:9" s="16" customFormat="1" x14ac:dyDescent="0.25">
      <c r="A20" s="66" t="s">
        <v>90</v>
      </c>
      <c r="B20" s="21">
        <f>B13</f>
        <v>9069.2600000000093</v>
      </c>
      <c r="C20" s="22">
        <f>C13</f>
        <v>-14619</v>
      </c>
      <c r="D20" s="22">
        <f>D13</f>
        <v>-14619</v>
      </c>
      <c r="E20" s="22">
        <f>E13</f>
        <v>-153119.32000000007</v>
      </c>
      <c r="F20" s="23">
        <f t="shared" ref="F20" si="4">E20/B20*100</f>
        <v>-1688.3331164835929</v>
      </c>
      <c r="G20" s="23">
        <f t="shared" ref="G20" si="5">E20/C20*100</f>
        <v>1047.3994117244686</v>
      </c>
      <c r="H20" s="73"/>
      <c r="I20" s="17"/>
    </row>
    <row r="21" spans="1:9" s="13" customFormat="1" ht="20.25" customHeight="1" x14ac:dyDescent="0.25">
      <c r="A21" s="4"/>
      <c r="B21" s="11"/>
      <c r="C21" s="11"/>
      <c r="D21" s="11"/>
      <c r="E21" s="11"/>
      <c r="F21" s="11"/>
      <c r="G21" s="12"/>
      <c r="H21" s="76"/>
      <c r="I21" s="12"/>
    </row>
    <row r="22" spans="1:9" ht="26.45" customHeight="1" x14ac:dyDescent="0.25">
      <c r="A22" s="139" t="s">
        <v>82</v>
      </c>
      <c r="B22" s="139"/>
      <c r="C22" s="139"/>
      <c r="D22" s="139"/>
      <c r="E22" s="139"/>
      <c r="F22" s="139"/>
      <c r="G22" s="139"/>
    </row>
    <row r="23" spans="1:9" s="18" customFormat="1" ht="51.6" customHeight="1" x14ac:dyDescent="0.25">
      <c r="A23" s="30" t="s">
        <v>80</v>
      </c>
      <c r="B23" s="31" t="s">
        <v>345</v>
      </c>
      <c r="C23" s="30" t="s">
        <v>346</v>
      </c>
      <c r="D23" s="30" t="s">
        <v>302</v>
      </c>
      <c r="E23" s="30" t="s">
        <v>347</v>
      </c>
      <c r="F23" s="30" t="s">
        <v>186</v>
      </c>
      <c r="G23" s="32" t="s">
        <v>190</v>
      </c>
      <c r="H23" s="74"/>
      <c r="I23" s="19"/>
    </row>
    <row r="24" spans="1:9" s="16" customFormat="1" x14ac:dyDescent="0.25">
      <c r="A24" s="66" t="s">
        <v>85</v>
      </c>
      <c r="B24" s="21">
        <v>14581.99</v>
      </c>
      <c r="C24" s="21"/>
      <c r="D24" s="21"/>
      <c r="E24" s="21">
        <v>5512.73</v>
      </c>
      <c r="F24" s="23"/>
      <c r="G24" s="23"/>
      <c r="H24" s="73"/>
      <c r="I24" s="17"/>
    </row>
    <row r="25" spans="1:9" s="27" customFormat="1" ht="30" x14ac:dyDescent="0.25">
      <c r="A25" s="67" t="s">
        <v>86</v>
      </c>
      <c r="B25" s="26"/>
      <c r="C25" s="26"/>
      <c r="D25" s="26"/>
      <c r="E25" s="26"/>
      <c r="F25" s="23"/>
      <c r="G25" s="23"/>
      <c r="H25" s="77"/>
      <c r="I25" s="28"/>
    </row>
    <row r="26" spans="1:9" s="16" customFormat="1" x14ac:dyDescent="0.25">
      <c r="A26" s="66" t="s">
        <v>87</v>
      </c>
      <c r="B26" s="9">
        <v>5512.73</v>
      </c>
      <c r="C26" s="9"/>
      <c r="D26" s="9"/>
      <c r="E26" s="9">
        <v>158632.04999999999</v>
      </c>
      <c r="F26" s="23">
        <f>E26/B26*100</f>
        <v>2877.5588501522839</v>
      </c>
      <c r="G26" s="23" t="e">
        <f>E26/D26*100</f>
        <v>#DIV/0!</v>
      </c>
      <c r="H26" s="73"/>
      <c r="I26" s="17"/>
    </row>
    <row r="27" spans="1:9" s="13" customFormat="1" ht="20.25" customHeight="1" x14ac:dyDescent="0.25">
      <c r="A27" s="4"/>
      <c r="B27" s="11"/>
      <c r="C27" s="11"/>
      <c r="D27" s="11"/>
      <c r="E27" s="11"/>
      <c r="F27" s="11"/>
      <c r="G27" s="12"/>
      <c r="H27" s="76"/>
      <c r="I27" s="12"/>
    </row>
  </sheetData>
  <mergeCells count="6">
    <mergeCell ref="A22:G22"/>
    <mergeCell ref="A1:G1"/>
    <mergeCell ref="A3:G3"/>
    <mergeCell ref="A5:G5"/>
    <mergeCell ref="A15:G15"/>
    <mergeCell ref="A2:G2"/>
  </mergeCells>
  <printOptions horizontalCentered="1" verticalCentered="1"/>
  <pageMargins left="0" right="0" top="0" bottom="0" header="0" footer="0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59094-26AB-4428-9094-43677B610A90}">
  <dimension ref="A1:I32"/>
  <sheetViews>
    <sheetView workbookViewId="0">
      <selection activeCell="B1" sqref="B1"/>
    </sheetView>
  </sheetViews>
  <sheetFormatPr defaultRowHeight="12.75" x14ac:dyDescent="0.2"/>
  <cols>
    <col min="1" max="1" width="5.5703125" style="112" customWidth="1"/>
    <col min="2" max="2" width="15.85546875" style="112" customWidth="1"/>
    <col min="3" max="3" width="15.5703125" style="112" customWidth="1"/>
    <col min="4" max="4" width="13" style="112" customWidth="1"/>
    <col min="5" max="5" width="13.7109375" style="112" customWidth="1"/>
    <col min="6" max="6" width="12.85546875" style="112" customWidth="1"/>
    <col min="7" max="16384" width="9.140625" style="112"/>
  </cols>
  <sheetData>
    <row r="1" spans="1:6" ht="14.25" x14ac:dyDescent="0.2">
      <c r="A1" s="127" t="s">
        <v>397</v>
      </c>
    </row>
    <row r="4" spans="1:6" x14ac:dyDescent="0.2">
      <c r="A4" s="115" t="s">
        <v>388</v>
      </c>
      <c r="F4" s="116"/>
    </row>
    <row r="5" spans="1:6" x14ac:dyDescent="0.2">
      <c r="A5" s="133"/>
      <c r="B5" s="133"/>
      <c r="C5" s="133"/>
      <c r="D5" s="133"/>
      <c r="E5" s="116" t="s">
        <v>371</v>
      </c>
    </row>
    <row r="6" spans="1:6" ht="63.75" x14ac:dyDescent="0.2">
      <c r="A6" s="134" t="s">
        <v>357</v>
      </c>
      <c r="B6" s="117" t="s">
        <v>389</v>
      </c>
      <c r="C6" s="117" t="s">
        <v>390</v>
      </c>
      <c r="D6" s="117" t="s">
        <v>377</v>
      </c>
      <c r="E6" s="117" t="s">
        <v>391</v>
      </c>
    </row>
    <row r="7" spans="1:6" x14ac:dyDescent="0.2">
      <c r="A7" s="120">
        <v>1</v>
      </c>
      <c r="B7" s="135"/>
      <c r="C7" s="135"/>
      <c r="D7" s="135"/>
      <c r="E7" s="135"/>
    </row>
    <row r="8" spans="1:6" x14ac:dyDescent="0.2">
      <c r="A8" s="120">
        <v>2</v>
      </c>
      <c r="B8" s="135"/>
      <c r="C8" s="135"/>
      <c r="D8" s="135"/>
      <c r="E8" s="135"/>
    </row>
    <row r="9" spans="1:6" x14ac:dyDescent="0.2">
      <c r="A9" s="120">
        <v>3</v>
      </c>
      <c r="B9" s="135"/>
      <c r="C9" s="135"/>
      <c r="D9" s="135"/>
      <c r="E9" s="135"/>
    </row>
    <row r="10" spans="1:6" x14ac:dyDescent="0.2">
      <c r="A10" s="120" t="s">
        <v>368</v>
      </c>
      <c r="B10" s="130"/>
      <c r="C10" s="130"/>
      <c r="D10" s="130"/>
      <c r="E10" s="130"/>
    </row>
    <row r="15" spans="1:6" x14ac:dyDescent="0.2">
      <c r="A15" s="115" t="s">
        <v>392</v>
      </c>
    </row>
    <row r="16" spans="1:6" x14ac:dyDescent="0.2">
      <c r="F16" s="116" t="s">
        <v>371</v>
      </c>
    </row>
    <row r="17" spans="1:9" x14ac:dyDescent="0.2">
      <c r="A17" s="148" t="s">
        <v>357</v>
      </c>
      <c r="B17" s="148" t="s">
        <v>393</v>
      </c>
      <c r="C17" s="148" t="s">
        <v>381</v>
      </c>
      <c r="D17" s="148" t="s">
        <v>394</v>
      </c>
      <c r="E17" s="148" t="s">
        <v>395</v>
      </c>
      <c r="F17" s="153" t="s">
        <v>396</v>
      </c>
      <c r="G17" s="136"/>
      <c r="H17" s="136"/>
      <c r="I17" s="136"/>
    </row>
    <row r="18" spans="1:9" x14ac:dyDescent="0.2">
      <c r="A18" s="149"/>
      <c r="B18" s="149"/>
      <c r="C18" s="149"/>
      <c r="D18" s="149"/>
      <c r="E18" s="149"/>
      <c r="F18" s="153"/>
      <c r="G18" s="136"/>
      <c r="H18" s="136"/>
      <c r="I18" s="136"/>
    </row>
    <row r="19" spans="1:9" x14ac:dyDescent="0.2">
      <c r="A19" s="120">
        <v>1</v>
      </c>
      <c r="B19" s="125"/>
      <c r="C19" s="121"/>
      <c r="D19" s="121"/>
      <c r="E19" s="121"/>
      <c r="F19" s="121">
        <f>C19-D19+E19</f>
        <v>0</v>
      </c>
    </row>
    <row r="20" spans="1:9" x14ac:dyDescent="0.2">
      <c r="A20" s="120">
        <v>2</v>
      </c>
      <c r="B20" s="125"/>
      <c r="C20" s="121"/>
      <c r="D20" s="121"/>
      <c r="E20" s="121"/>
      <c r="F20" s="121">
        <f>C20-D20+E20</f>
        <v>0</v>
      </c>
    </row>
    <row r="21" spans="1:9" x14ac:dyDescent="0.2">
      <c r="A21" s="120">
        <v>3</v>
      </c>
      <c r="B21" s="125"/>
      <c r="C21" s="121"/>
      <c r="D21" s="121"/>
      <c r="E21" s="121"/>
      <c r="F21" s="121">
        <f>C21-D21+E21</f>
        <v>0</v>
      </c>
    </row>
    <row r="22" spans="1:9" x14ac:dyDescent="0.2">
      <c r="A22" s="120" t="s">
        <v>368</v>
      </c>
      <c r="B22" s="125"/>
      <c r="C22" s="130"/>
      <c r="D22" s="130"/>
      <c r="E22" s="130"/>
      <c r="F22" s="130"/>
    </row>
    <row r="23" spans="1:9" x14ac:dyDescent="0.2">
      <c r="A23" s="131" t="s">
        <v>387</v>
      </c>
      <c r="B23" s="137"/>
      <c r="C23" s="137"/>
      <c r="D23" s="137"/>
      <c r="E23" s="137"/>
      <c r="F23" s="137"/>
    </row>
    <row r="27" spans="1:9" ht="15" x14ac:dyDescent="0.25">
      <c r="A27" s="138"/>
      <c r="B27"/>
    </row>
    <row r="32" spans="1:9" x14ac:dyDescent="0.2">
      <c r="D32" s="115"/>
    </row>
  </sheetData>
  <mergeCells count="6">
    <mergeCell ref="F17:F18"/>
    <mergeCell ref="A17:A18"/>
    <mergeCell ref="B17:B18"/>
    <mergeCell ref="C17:C18"/>
    <mergeCell ref="D17:D18"/>
    <mergeCell ref="E17:E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8"/>
  <sheetViews>
    <sheetView topLeftCell="A10" zoomScaleNormal="100" workbookViewId="0">
      <selection activeCell="G3" sqref="G3"/>
    </sheetView>
  </sheetViews>
  <sheetFormatPr defaultColWidth="8.85546875" defaultRowHeight="15" x14ac:dyDescent="0.25"/>
  <cols>
    <col min="1" max="1" width="6.7109375" style="35" bestFit="1" customWidth="1" collapsed="1"/>
    <col min="2" max="2" width="95" style="33" bestFit="1" customWidth="1" collapsed="1"/>
    <col min="3" max="3" width="13.85546875" style="33" customWidth="1" collapsed="1"/>
    <col min="4" max="4" width="12.7109375" style="33" bestFit="1" customWidth="1" collapsed="1"/>
    <col min="5" max="5" width="12.7109375" style="33" bestFit="1" customWidth="1"/>
    <col min="6" max="6" width="12.42578125" style="33" bestFit="1" customWidth="1" collapsed="1"/>
    <col min="7" max="7" width="14.28515625" style="38" customWidth="1" collapsed="1"/>
    <col min="8" max="8" width="12.28515625" style="36" customWidth="1" collapsed="1"/>
    <col min="9" max="10" width="8.85546875" style="33"/>
    <col min="11" max="11" width="12.42578125" style="33" bestFit="1" customWidth="1"/>
    <col min="12" max="16384" width="8.85546875" style="33"/>
  </cols>
  <sheetData>
    <row r="1" spans="1:11" x14ac:dyDescent="0.25">
      <c r="A1" s="145" t="s">
        <v>91</v>
      </c>
      <c r="B1" s="145"/>
      <c r="C1" s="145"/>
      <c r="D1" s="145"/>
      <c r="E1" s="145"/>
      <c r="F1" s="145"/>
      <c r="G1" s="145"/>
      <c r="H1" s="145"/>
    </row>
    <row r="2" spans="1:11" x14ac:dyDescent="0.25">
      <c r="A2" s="146" t="s">
        <v>283</v>
      </c>
      <c r="B2" s="146"/>
      <c r="C2" s="146"/>
      <c r="D2" s="146"/>
      <c r="E2" s="146"/>
      <c r="F2" s="146"/>
      <c r="G2" s="146"/>
      <c r="H2" s="146"/>
    </row>
    <row r="3" spans="1:11" s="34" customFormat="1" ht="60" x14ac:dyDescent="0.25">
      <c r="A3" s="68" t="s">
        <v>92</v>
      </c>
      <c r="B3" s="69" t="s">
        <v>4</v>
      </c>
      <c r="C3" s="69" t="s">
        <v>348</v>
      </c>
      <c r="D3" s="30" t="s">
        <v>349</v>
      </c>
      <c r="E3" s="30" t="s">
        <v>290</v>
      </c>
      <c r="F3" s="69" t="s">
        <v>350</v>
      </c>
      <c r="G3" s="69" t="s">
        <v>5</v>
      </c>
      <c r="H3" s="70" t="s">
        <v>5</v>
      </c>
    </row>
    <row r="4" spans="1:11" x14ac:dyDescent="0.25">
      <c r="A4" s="55" t="s">
        <v>6</v>
      </c>
      <c r="B4" s="55" t="s">
        <v>7</v>
      </c>
      <c r="C4" s="55" t="s">
        <v>8</v>
      </c>
      <c r="D4" s="55" t="s">
        <v>9</v>
      </c>
      <c r="E4" s="55" t="s">
        <v>10</v>
      </c>
      <c r="F4" s="55" t="s">
        <v>187</v>
      </c>
      <c r="G4" s="55" t="s">
        <v>188</v>
      </c>
      <c r="H4" s="71" t="s">
        <v>189</v>
      </c>
    </row>
    <row r="5" spans="1:11" x14ac:dyDescent="0.25">
      <c r="A5" s="84" t="s">
        <v>95</v>
      </c>
      <c r="B5" s="84" t="s">
        <v>11</v>
      </c>
      <c r="C5" s="82">
        <v>1582705.07</v>
      </c>
      <c r="D5" s="82">
        <v>1884013</v>
      </c>
      <c r="E5" s="82">
        <v>1884013</v>
      </c>
      <c r="F5" s="82">
        <v>1668074.31</v>
      </c>
      <c r="G5" s="83">
        <f>F5/C5*100</f>
        <v>105.39388175460891</v>
      </c>
      <c r="H5" s="83">
        <f>F5/E5*100</f>
        <v>88.538365181131979</v>
      </c>
    </row>
    <row r="6" spans="1:11" x14ac:dyDescent="0.25">
      <c r="A6" s="84" t="s">
        <v>96</v>
      </c>
      <c r="B6" s="84" t="s">
        <v>12</v>
      </c>
      <c r="C6" s="82">
        <v>1299585.99</v>
      </c>
      <c r="D6" s="82">
        <v>1570087</v>
      </c>
      <c r="E6" s="82">
        <v>1570087</v>
      </c>
      <c r="F6" s="82">
        <v>1371556.13</v>
      </c>
      <c r="G6" s="83">
        <f t="shared" ref="G6:G34" si="0">F6/C6*100</f>
        <v>105.53792827514246</v>
      </c>
      <c r="H6" s="83">
        <f t="shared" ref="H6:H30" si="1">F6/E6*100</f>
        <v>87.355422342838324</v>
      </c>
    </row>
    <row r="7" spans="1:11" x14ac:dyDescent="0.25">
      <c r="A7" s="84" t="s">
        <v>97</v>
      </c>
      <c r="B7" s="84" t="s">
        <v>13</v>
      </c>
      <c r="C7" s="82">
        <v>1299235</v>
      </c>
      <c r="D7" s="82">
        <v>1556886</v>
      </c>
      <c r="E7" s="82">
        <v>1556886</v>
      </c>
      <c r="F7" s="82">
        <v>1363150.2</v>
      </c>
      <c r="G7" s="83">
        <f t="shared" si="0"/>
        <v>104.91944875253513</v>
      </c>
      <c r="H7" s="83">
        <f t="shared" si="1"/>
        <v>87.556198719752118</v>
      </c>
    </row>
    <row r="8" spans="1:11" x14ac:dyDescent="0.25">
      <c r="A8" s="84" t="s">
        <v>98</v>
      </c>
      <c r="B8" s="84" t="s">
        <v>14</v>
      </c>
      <c r="C8" s="82">
        <v>1290866.76</v>
      </c>
      <c r="D8" s="82">
        <v>1545746</v>
      </c>
      <c r="E8" s="82">
        <v>1545746</v>
      </c>
      <c r="F8" s="82">
        <v>1362580.2</v>
      </c>
      <c r="G8" s="83">
        <f t="shared" si="0"/>
        <v>105.55544865064152</v>
      </c>
      <c r="H8" s="83">
        <f t="shared" si="1"/>
        <v>88.150330002471293</v>
      </c>
    </row>
    <row r="9" spans="1:11" x14ac:dyDescent="0.25">
      <c r="A9" s="84" t="s">
        <v>99</v>
      </c>
      <c r="B9" s="84" t="s">
        <v>100</v>
      </c>
      <c r="C9" s="82">
        <v>8368.24</v>
      </c>
      <c r="D9" s="82">
        <v>11140</v>
      </c>
      <c r="E9" s="82">
        <v>11140</v>
      </c>
      <c r="F9" s="82">
        <v>570</v>
      </c>
      <c r="G9" s="83">
        <f t="shared" si="0"/>
        <v>6.8114681223291882</v>
      </c>
      <c r="H9" s="83">
        <f t="shared" si="1"/>
        <v>5.1166965888689404</v>
      </c>
    </row>
    <row r="10" spans="1:11" x14ac:dyDescent="0.25">
      <c r="A10" s="85">
        <v>638</v>
      </c>
      <c r="B10" s="84" t="s">
        <v>291</v>
      </c>
      <c r="C10" s="82"/>
      <c r="D10" s="82">
        <v>13201</v>
      </c>
      <c r="E10" s="82">
        <v>13201</v>
      </c>
      <c r="F10" s="82">
        <v>5912.6</v>
      </c>
      <c r="G10" s="83"/>
      <c r="H10" s="83">
        <f t="shared" si="1"/>
        <v>44.789031134005</v>
      </c>
    </row>
    <row r="11" spans="1:11" x14ac:dyDescent="0.25">
      <c r="A11" s="85">
        <v>6381</v>
      </c>
      <c r="B11" s="84" t="s">
        <v>292</v>
      </c>
      <c r="C11" s="82"/>
      <c r="D11" s="82">
        <v>13201</v>
      </c>
      <c r="E11" s="82">
        <v>13201</v>
      </c>
      <c r="F11" s="82">
        <v>5912.61</v>
      </c>
      <c r="G11" s="83"/>
      <c r="H11" s="83">
        <f t="shared" si="1"/>
        <v>44.789106885841981</v>
      </c>
    </row>
    <row r="12" spans="1:11" x14ac:dyDescent="0.25">
      <c r="A12" s="84" t="s">
        <v>191</v>
      </c>
      <c r="B12" s="84" t="s">
        <v>192</v>
      </c>
      <c r="C12" s="82">
        <v>350.99</v>
      </c>
      <c r="D12" s="82"/>
      <c r="E12" s="82"/>
      <c r="F12" s="82">
        <v>2493.3200000000002</v>
      </c>
      <c r="G12" s="83">
        <f t="shared" si="0"/>
        <v>710.36781674691588</v>
      </c>
      <c r="H12" s="83"/>
    </row>
    <row r="13" spans="1:11" x14ac:dyDescent="0.25">
      <c r="A13" s="84" t="s">
        <v>193</v>
      </c>
      <c r="B13" s="84" t="s">
        <v>194</v>
      </c>
      <c r="C13" s="82">
        <v>350.99</v>
      </c>
      <c r="D13" s="82"/>
      <c r="E13" s="82"/>
      <c r="F13" s="82">
        <v>2493.3200000000002</v>
      </c>
      <c r="G13" s="83">
        <f t="shared" si="0"/>
        <v>710.36781674691588</v>
      </c>
      <c r="H13" s="83"/>
    </row>
    <row r="14" spans="1:11" x14ac:dyDescent="0.25">
      <c r="A14" s="84" t="s">
        <v>101</v>
      </c>
      <c r="B14" s="84" t="s">
        <v>15</v>
      </c>
      <c r="C14" s="82">
        <v>100687.55</v>
      </c>
      <c r="D14" s="82">
        <v>94000</v>
      </c>
      <c r="E14" s="82">
        <v>94000</v>
      </c>
      <c r="F14" s="82">
        <v>94036.51</v>
      </c>
      <c r="G14" s="83">
        <f t="shared" si="0"/>
        <v>93.394376961203236</v>
      </c>
      <c r="H14" s="83">
        <f t="shared" si="1"/>
        <v>100.0388404255319</v>
      </c>
      <c r="K14" s="80"/>
    </row>
    <row r="15" spans="1:11" x14ac:dyDescent="0.25">
      <c r="A15" s="84" t="s">
        <v>102</v>
      </c>
      <c r="B15" s="84" t="s">
        <v>16</v>
      </c>
      <c r="C15" s="82">
        <v>100687.55</v>
      </c>
      <c r="D15" s="82">
        <v>94000</v>
      </c>
      <c r="E15" s="82">
        <v>94000</v>
      </c>
      <c r="F15" s="82">
        <v>94036.51</v>
      </c>
      <c r="G15" s="83">
        <f t="shared" si="0"/>
        <v>93.394376961203236</v>
      </c>
      <c r="H15" s="83">
        <f t="shared" si="1"/>
        <v>100.0388404255319</v>
      </c>
    </row>
    <row r="16" spans="1:11" x14ac:dyDescent="0.25">
      <c r="A16" s="84" t="s">
        <v>103</v>
      </c>
      <c r="B16" s="84" t="s">
        <v>17</v>
      </c>
      <c r="C16" s="82">
        <v>100687.55</v>
      </c>
      <c r="D16" s="82">
        <v>94000</v>
      </c>
      <c r="E16" s="82">
        <v>94000</v>
      </c>
      <c r="F16" s="82">
        <v>94036.51</v>
      </c>
      <c r="G16" s="83">
        <f t="shared" si="0"/>
        <v>93.394376961203236</v>
      </c>
      <c r="H16" s="83">
        <f t="shared" si="1"/>
        <v>100.0388404255319</v>
      </c>
    </row>
    <row r="17" spans="1:8" x14ac:dyDescent="0.25">
      <c r="A17" s="84" t="s">
        <v>104</v>
      </c>
      <c r="B17" s="84" t="s">
        <v>18</v>
      </c>
      <c r="C17" s="82">
        <v>5386.61</v>
      </c>
      <c r="D17" s="82">
        <v>7700</v>
      </c>
      <c r="E17" s="82">
        <v>7700</v>
      </c>
      <c r="F17" s="82">
        <v>8148.38</v>
      </c>
      <c r="G17" s="83">
        <f t="shared" si="0"/>
        <v>151.27102203426645</v>
      </c>
      <c r="H17" s="83">
        <f t="shared" si="1"/>
        <v>105.82311688311688</v>
      </c>
    </row>
    <row r="18" spans="1:8" x14ac:dyDescent="0.25">
      <c r="A18" s="84" t="s">
        <v>105</v>
      </c>
      <c r="B18" s="84" t="s">
        <v>19</v>
      </c>
      <c r="C18" s="82">
        <v>4986.6099999999997</v>
      </c>
      <c r="D18" s="82">
        <v>7300</v>
      </c>
      <c r="E18" s="82">
        <v>7300</v>
      </c>
      <c r="F18" s="82">
        <v>6198.38</v>
      </c>
      <c r="G18" s="83">
        <f t="shared" si="0"/>
        <v>124.30047667653979</v>
      </c>
      <c r="H18" s="83">
        <f t="shared" si="1"/>
        <v>84.909315068493157</v>
      </c>
    </row>
    <row r="19" spans="1:8" x14ac:dyDescent="0.25">
      <c r="A19" s="84" t="s">
        <v>195</v>
      </c>
      <c r="B19" s="84" t="s">
        <v>196</v>
      </c>
      <c r="C19" s="82">
        <v>300</v>
      </c>
      <c r="D19" s="82">
        <v>2600</v>
      </c>
      <c r="E19" s="82">
        <v>2600</v>
      </c>
      <c r="F19" s="82">
        <v>2600</v>
      </c>
      <c r="G19" s="83">
        <f t="shared" si="0"/>
        <v>866.66666666666663</v>
      </c>
      <c r="H19" s="83">
        <f t="shared" si="1"/>
        <v>100</v>
      </c>
    </row>
    <row r="20" spans="1:8" x14ac:dyDescent="0.25">
      <c r="A20" s="84" t="s">
        <v>106</v>
      </c>
      <c r="B20" s="84" t="s">
        <v>20</v>
      </c>
      <c r="C20" s="82">
        <v>4686.6099999999997</v>
      </c>
      <c r="D20" s="82">
        <v>4700</v>
      </c>
      <c r="E20" s="82">
        <v>4700</v>
      </c>
      <c r="F20" s="82">
        <v>3598.38</v>
      </c>
      <c r="G20" s="83">
        <f t="shared" si="0"/>
        <v>76.780017966077835</v>
      </c>
      <c r="H20" s="83">
        <f t="shared" si="1"/>
        <v>76.561276595744687</v>
      </c>
    </row>
    <row r="21" spans="1:8" x14ac:dyDescent="0.25">
      <c r="A21" s="84" t="s">
        <v>107</v>
      </c>
      <c r="B21" s="84" t="s">
        <v>21</v>
      </c>
      <c r="C21" s="82">
        <v>400</v>
      </c>
      <c r="D21" s="82">
        <v>400</v>
      </c>
      <c r="E21" s="82">
        <v>400</v>
      </c>
      <c r="F21" s="82">
        <v>1950</v>
      </c>
      <c r="G21" s="83">
        <f t="shared" si="0"/>
        <v>487.5</v>
      </c>
      <c r="H21" s="83">
        <f t="shared" si="1"/>
        <v>487.5</v>
      </c>
    </row>
    <row r="22" spans="1:8" x14ac:dyDescent="0.25">
      <c r="A22" s="84" t="s">
        <v>108</v>
      </c>
      <c r="B22" s="84" t="s">
        <v>22</v>
      </c>
      <c r="C22" s="82">
        <v>400</v>
      </c>
      <c r="D22" s="82">
        <v>400</v>
      </c>
      <c r="E22" s="82">
        <v>400</v>
      </c>
      <c r="F22" s="82">
        <v>1950</v>
      </c>
      <c r="G22" s="83">
        <f t="shared" si="0"/>
        <v>487.5</v>
      </c>
      <c r="H22" s="83">
        <f t="shared" si="1"/>
        <v>487.5</v>
      </c>
    </row>
    <row r="23" spans="1:8" x14ac:dyDescent="0.25">
      <c r="A23" s="84" t="s">
        <v>288</v>
      </c>
      <c r="B23" s="84" t="s">
        <v>289</v>
      </c>
      <c r="C23" s="82"/>
      <c r="D23" s="82"/>
      <c r="E23" s="82"/>
      <c r="F23" s="82"/>
      <c r="G23" s="83"/>
      <c r="H23" s="83"/>
    </row>
    <row r="24" spans="1:8" x14ac:dyDescent="0.25">
      <c r="A24" s="84" t="s">
        <v>109</v>
      </c>
      <c r="B24" s="84" t="s">
        <v>23</v>
      </c>
      <c r="C24" s="82">
        <v>177013.11</v>
      </c>
      <c r="D24" s="82">
        <v>212126</v>
      </c>
      <c r="E24" s="82">
        <v>212126</v>
      </c>
      <c r="F24" s="82">
        <v>194233.39</v>
      </c>
      <c r="G24" s="83">
        <f t="shared" si="0"/>
        <v>109.7282512012811</v>
      </c>
      <c r="H24" s="83">
        <f t="shared" si="1"/>
        <v>91.565102816250715</v>
      </c>
    </row>
    <row r="25" spans="1:8" x14ac:dyDescent="0.25">
      <c r="A25" s="84" t="s">
        <v>110</v>
      </c>
      <c r="B25" s="84" t="s">
        <v>24</v>
      </c>
      <c r="C25" s="82">
        <v>177013.11</v>
      </c>
      <c r="D25" s="82">
        <v>212216</v>
      </c>
      <c r="E25" s="82">
        <v>212216</v>
      </c>
      <c r="F25" s="82">
        <v>194233.39</v>
      </c>
      <c r="G25" s="83">
        <f t="shared" si="0"/>
        <v>109.7282512012811</v>
      </c>
      <c r="H25" s="83">
        <f t="shared" si="1"/>
        <v>91.526270403739602</v>
      </c>
    </row>
    <row r="26" spans="1:8" x14ac:dyDescent="0.25">
      <c r="A26" s="84" t="s">
        <v>111</v>
      </c>
      <c r="B26" s="84" t="s">
        <v>25</v>
      </c>
      <c r="C26" s="82">
        <v>177013.11</v>
      </c>
      <c r="D26" s="82">
        <v>212216</v>
      </c>
      <c r="E26" s="82">
        <v>212216</v>
      </c>
      <c r="F26" s="82">
        <v>188173.39</v>
      </c>
      <c r="G26" s="83">
        <f t="shared" si="0"/>
        <v>106.30477595698986</v>
      </c>
      <c r="H26" s="83">
        <f t="shared" si="1"/>
        <v>88.670689297696697</v>
      </c>
    </row>
    <row r="27" spans="1:8" x14ac:dyDescent="0.25">
      <c r="A27" s="85">
        <v>6712</v>
      </c>
      <c r="B27" s="84" t="s">
        <v>112</v>
      </c>
      <c r="C27" s="82"/>
      <c r="D27" s="82"/>
      <c r="E27" s="82"/>
      <c r="F27" s="82">
        <v>6060</v>
      </c>
      <c r="G27" s="83"/>
      <c r="H27" s="83"/>
    </row>
    <row r="28" spans="1:8" x14ac:dyDescent="0.25">
      <c r="A28" s="84" t="s">
        <v>113</v>
      </c>
      <c r="B28" s="84" t="s">
        <v>26</v>
      </c>
      <c r="C28" s="82">
        <v>31.81</v>
      </c>
      <c r="D28" s="82">
        <v>100</v>
      </c>
      <c r="E28" s="82">
        <v>100</v>
      </c>
      <c r="F28" s="82">
        <v>99.9</v>
      </c>
      <c r="G28" s="83">
        <f t="shared" si="0"/>
        <v>314.05218484753226</v>
      </c>
      <c r="H28" s="83">
        <f t="shared" si="1"/>
        <v>99.9</v>
      </c>
    </row>
    <row r="29" spans="1:8" x14ac:dyDescent="0.25">
      <c r="A29" s="84" t="s">
        <v>197</v>
      </c>
      <c r="B29" s="84" t="s">
        <v>198</v>
      </c>
      <c r="C29" s="82">
        <v>31.81</v>
      </c>
      <c r="D29" s="82">
        <v>100</v>
      </c>
      <c r="E29" s="82">
        <v>100</v>
      </c>
      <c r="F29" s="82">
        <v>99.9</v>
      </c>
      <c r="G29" s="83">
        <f t="shared" si="0"/>
        <v>314.05218484753226</v>
      </c>
      <c r="H29" s="83">
        <f t="shared" si="1"/>
        <v>99.9</v>
      </c>
    </row>
    <row r="30" spans="1:8" x14ac:dyDescent="0.25">
      <c r="A30" s="84" t="s">
        <v>199</v>
      </c>
      <c r="B30" s="84" t="s">
        <v>198</v>
      </c>
      <c r="C30" s="82">
        <v>31.81</v>
      </c>
      <c r="D30" s="82">
        <v>100</v>
      </c>
      <c r="E30" s="82">
        <v>100</v>
      </c>
      <c r="F30" s="82">
        <v>99.9</v>
      </c>
      <c r="G30" s="83">
        <f t="shared" si="0"/>
        <v>314.05218484753226</v>
      </c>
      <c r="H30" s="83">
        <f t="shared" si="1"/>
        <v>99.9</v>
      </c>
    </row>
    <row r="31" spans="1:8" x14ac:dyDescent="0.25">
      <c r="A31" s="84" t="s">
        <v>200</v>
      </c>
      <c r="B31" s="84" t="s">
        <v>201</v>
      </c>
      <c r="C31" s="82">
        <v>39.82</v>
      </c>
      <c r="D31" s="82"/>
      <c r="E31" s="82"/>
      <c r="F31" s="82"/>
      <c r="G31" s="83">
        <f t="shared" si="0"/>
        <v>0</v>
      </c>
      <c r="H31" s="83"/>
    </row>
    <row r="32" spans="1:8" x14ac:dyDescent="0.25">
      <c r="A32" s="84" t="s">
        <v>202</v>
      </c>
      <c r="B32" s="84" t="s">
        <v>203</v>
      </c>
      <c r="C32" s="82">
        <v>39.82</v>
      </c>
      <c r="D32" s="82"/>
      <c r="E32" s="82"/>
      <c r="F32" s="82"/>
      <c r="G32" s="83">
        <f t="shared" si="0"/>
        <v>0</v>
      </c>
      <c r="H32" s="83"/>
    </row>
    <row r="33" spans="1:8" x14ac:dyDescent="0.25">
      <c r="A33" s="84" t="s">
        <v>204</v>
      </c>
      <c r="B33" s="84" t="s">
        <v>205</v>
      </c>
      <c r="C33" s="82">
        <v>39.82</v>
      </c>
      <c r="D33" s="82"/>
      <c r="E33" s="82"/>
      <c r="F33" s="82"/>
      <c r="G33" s="83">
        <f t="shared" si="0"/>
        <v>0</v>
      </c>
      <c r="H33" s="83"/>
    </row>
    <row r="34" spans="1:8" x14ac:dyDescent="0.25">
      <c r="A34" s="84" t="s">
        <v>206</v>
      </c>
      <c r="B34" s="84" t="s">
        <v>207</v>
      </c>
      <c r="C34" s="82">
        <v>39.82</v>
      </c>
      <c r="D34" s="82"/>
      <c r="E34" s="82"/>
      <c r="F34" s="82"/>
      <c r="G34" s="83">
        <f t="shared" si="0"/>
        <v>0</v>
      </c>
      <c r="H34" s="83"/>
    </row>
    <row r="35" spans="1:8" x14ac:dyDescent="0.25">
      <c r="A35" s="84" t="s">
        <v>208</v>
      </c>
      <c r="B35" s="84" t="s">
        <v>209</v>
      </c>
      <c r="C35" s="82"/>
      <c r="D35" s="82"/>
      <c r="E35" s="82"/>
      <c r="F35" s="82"/>
      <c r="G35" s="83"/>
      <c r="H35" s="83"/>
    </row>
    <row r="36" spans="1:8" x14ac:dyDescent="0.25">
      <c r="A36" s="39"/>
      <c r="B36" s="39" t="s">
        <v>27</v>
      </c>
      <c r="C36" s="40">
        <v>1582705.07</v>
      </c>
      <c r="D36" s="40">
        <v>1884013</v>
      </c>
      <c r="E36" s="40">
        <v>1884013</v>
      </c>
      <c r="F36" s="40">
        <v>1668074.31</v>
      </c>
      <c r="G36" s="81">
        <f>F36/C36*100</f>
        <v>105.39388175460891</v>
      </c>
      <c r="H36" s="81">
        <f>F36/E36*100</f>
        <v>88.538365181131979</v>
      </c>
    </row>
    <row r="37" spans="1:8" x14ac:dyDescent="0.25">
      <c r="A37" s="39" t="s">
        <v>114</v>
      </c>
      <c r="B37" s="39" t="s">
        <v>28</v>
      </c>
      <c r="C37" s="86">
        <v>1560623.3</v>
      </c>
      <c r="D37" s="82">
        <v>1872837</v>
      </c>
      <c r="E37" s="82">
        <v>1872837</v>
      </c>
      <c r="F37" s="82">
        <v>1797283.53</v>
      </c>
      <c r="G37" s="81">
        <f t="shared" ref="G37:G94" si="2">F37/C37*100</f>
        <v>115.1644685812393</v>
      </c>
      <c r="H37" s="81">
        <f t="shared" ref="H37:H94" si="3">F37/E37*100</f>
        <v>95.965827778925771</v>
      </c>
    </row>
    <row r="38" spans="1:8" x14ac:dyDescent="0.25">
      <c r="A38" s="39" t="s">
        <v>115</v>
      </c>
      <c r="B38" s="39" t="s">
        <v>29</v>
      </c>
      <c r="C38" s="86">
        <v>1268392.3899999999</v>
      </c>
      <c r="D38" s="82">
        <v>1533167</v>
      </c>
      <c r="E38" s="82">
        <v>1533167</v>
      </c>
      <c r="F38" s="82">
        <v>1496620.83</v>
      </c>
      <c r="G38" s="81">
        <f t="shared" si="2"/>
        <v>117.99352012826255</v>
      </c>
      <c r="H38" s="81">
        <f t="shared" si="3"/>
        <v>97.616295550321666</v>
      </c>
    </row>
    <row r="39" spans="1:8" x14ac:dyDescent="0.25">
      <c r="A39" s="39" t="s">
        <v>116</v>
      </c>
      <c r="B39" s="39" t="s">
        <v>30</v>
      </c>
      <c r="C39" s="86">
        <v>1060077.82</v>
      </c>
      <c r="D39" s="82">
        <v>1279515</v>
      </c>
      <c r="E39" s="82">
        <v>1279515</v>
      </c>
      <c r="F39" s="82">
        <v>1247657.49</v>
      </c>
      <c r="G39" s="81">
        <f t="shared" si="2"/>
        <v>117.69489621054423</v>
      </c>
      <c r="H39" s="81">
        <f t="shared" si="3"/>
        <v>97.510188626159135</v>
      </c>
    </row>
    <row r="40" spans="1:8" x14ac:dyDescent="0.25">
      <c r="A40" s="39" t="s">
        <v>117</v>
      </c>
      <c r="B40" s="39" t="s">
        <v>31</v>
      </c>
      <c r="C40" s="86">
        <v>1037220.43</v>
      </c>
      <c r="D40" s="82">
        <v>1245988</v>
      </c>
      <c r="E40" s="82">
        <v>1245988</v>
      </c>
      <c r="F40" s="82">
        <v>1217019.96</v>
      </c>
      <c r="G40" s="81">
        <f t="shared" si="2"/>
        <v>117.33474628917595</v>
      </c>
      <c r="H40" s="81">
        <f t="shared" si="3"/>
        <v>97.675094784219425</v>
      </c>
    </row>
    <row r="41" spans="1:8" x14ac:dyDescent="0.25">
      <c r="A41" s="39" t="s">
        <v>210</v>
      </c>
      <c r="B41" s="39" t="s">
        <v>211</v>
      </c>
      <c r="C41" s="86">
        <v>17526.73</v>
      </c>
      <c r="D41" s="82">
        <v>25000</v>
      </c>
      <c r="E41" s="82">
        <v>25000</v>
      </c>
      <c r="F41" s="82">
        <v>22720.95</v>
      </c>
      <c r="G41" s="81">
        <f t="shared" si="2"/>
        <v>129.63599028455394</v>
      </c>
      <c r="H41" s="81">
        <f t="shared" si="3"/>
        <v>90.883800000000008</v>
      </c>
    </row>
    <row r="42" spans="1:8" x14ac:dyDescent="0.25">
      <c r="A42" s="39" t="s">
        <v>212</v>
      </c>
      <c r="B42" s="39" t="s">
        <v>213</v>
      </c>
      <c r="C42" s="86">
        <v>5330.66</v>
      </c>
      <c r="D42" s="82">
        <v>8527</v>
      </c>
      <c r="E42" s="82">
        <v>8527</v>
      </c>
      <c r="F42" s="82">
        <v>7916.58</v>
      </c>
      <c r="G42" s="81">
        <f t="shared" si="2"/>
        <v>148.51031579579262</v>
      </c>
      <c r="H42" s="81">
        <f t="shared" si="3"/>
        <v>92.841327547789376</v>
      </c>
    </row>
    <row r="43" spans="1:8" x14ac:dyDescent="0.25">
      <c r="A43" s="39" t="s">
        <v>118</v>
      </c>
      <c r="B43" s="39" t="s">
        <v>32</v>
      </c>
      <c r="C43" s="86">
        <v>38224.519999999997</v>
      </c>
      <c r="D43" s="82">
        <v>50072</v>
      </c>
      <c r="E43" s="82">
        <v>50072</v>
      </c>
      <c r="F43" s="82">
        <v>47646.02</v>
      </c>
      <c r="G43" s="81">
        <f t="shared" si="2"/>
        <v>124.64779152230034</v>
      </c>
      <c r="H43" s="81">
        <f t="shared" si="3"/>
        <v>95.155016775842782</v>
      </c>
    </row>
    <row r="44" spans="1:8" x14ac:dyDescent="0.25">
      <c r="A44" s="39" t="s">
        <v>119</v>
      </c>
      <c r="B44" s="39" t="s">
        <v>32</v>
      </c>
      <c r="C44" s="86">
        <v>38224.519999999997</v>
      </c>
      <c r="D44" s="82">
        <v>50072</v>
      </c>
      <c r="E44" s="82">
        <v>50072</v>
      </c>
      <c r="F44" s="82">
        <v>47646.02</v>
      </c>
      <c r="G44" s="81">
        <f t="shared" si="2"/>
        <v>124.64779152230034</v>
      </c>
      <c r="H44" s="81">
        <f t="shared" si="3"/>
        <v>95.155016775842782</v>
      </c>
    </row>
    <row r="45" spans="1:8" x14ac:dyDescent="0.25">
      <c r="A45" s="39" t="s">
        <v>120</v>
      </c>
      <c r="B45" s="39" t="s">
        <v>33</v>
      </c>
      <c r="C45" s="86">
        <v>170090.05</v>
      </c>
      <c r="D45" s="82">
        <v>203580</v>
      </c>
      <c r="E45" s="82">
        <v>203580</v>
      </c>
      <c r="F45" s="82">
        <v>201317.32</v>
      </c>
      <c r="G45" s="81">
        <f t="shared" si="2"/>
        <v>118.35925734632922</v>
      </c>
      <c r="H45" s="81">
        <f t="shared" si="3"/>
        <v>98.888554867865224</v>
      </c>
    </row>
    <row r="46" spans="1:8" x14ac:dyDescent="0.25">
      <c r="A46" s="39" t="s">
        <v>121</v>
      </c>
      <c r="B46" s="39" t="s">
        <v>34</v>
      </c>
      <c r="C46" s="86">
        <v>170090.05</v>
      </c>
      <c r="D46" s="82">
        <v>203580</v>
      </c>
      <c r="E46" s="82">
        <v>203580</v>
      </c>
      <c r="F46" s="82">
        <v>201317.32</v>
      </c>
      <c r="G46" s="81">
        <f t="shared" si="2"/>
        <v>118.35925734632922</v>
      </c>
      <c r="H46" s="81">
        <f t="shared" si="3"/>
        <v>98.888554867865224</v>
      </c>
    </row>
    <row r="47" spans="1:8" x14ac:dyDescent="0.25">
      <c r="A47" s="39" t="s">
        <v>122</v>
      </c>
      <c r="B47" s="39" t="s">
        <v>35</v>
      </c>
      <c r="C47" s="86">
        <v>258624.54</v>
      </c>
      <c r="D47" s="82">
        <v>302092</v>
      </c>
      <c r="E47" s="82">
        <v>302092</v>
      </c>
      <c r="F47" s="82">
        <v>266739.37</v>
      </c>
      <c r="G47" s="81">
        <f t="shared" si="2"/>
        <v>103.13768755277437</v>
      </c>
      <c r="H47" s="81">
        <f t="shared" si="3"/>
        <v>88.297396157461961</v>
      </c>
    </row>
    <row r="48" spans="1:8" x14ac:dyDescent="0.25">
      <c r="A48" s="39" t="s">
        <v>123</v>
      </c>
      <c r="B48" s="39" t="s">
        <v>36</v>
      </c>
      <c r="C48" s="86">
        <v>26777.51</v>
      </c>
      <c r="D48" s="82">
        <v>37768</v>
      </c>
      <c r="E48" s="82">
        <v>37768</v>
      </c>
      <c r="F48" s="82">
        <v>36121</v>
      </c>
      <c r="G48" s="81">
        <f t="shared" si="2"/>
        <v>134.89305017531504</v>
      </c>
      <c r="H48" s="81">
        <f t="shared" si="3"/>
        <v>95.639165431052746</v>
      </c>
    </row>
    <row r="49" spans="1:8" x14ac:dyDescent="0.25">
      <c r="A49" s="39" t="s">
        <v>124</v>
      </c>
      <c r="B49" s="39" t="s">
        <v>37</v>
      </c>
      <c r="C49" s="86">
        <v>4117.4799999999996</v>
      </c>
      <c r="D49" s="82">
        <v>5402</v>
      </c>
      <c r="E49" s="82">
        <v>5402</v>
      </c>
      <c r="F49" s="82">
        <v>4444.5600000000004</v>
      </c>
      <c r="G49" s="81">
        <f t="shared" si="2"/>
        <v>107.94369371557362</v>
      </c>
      <c r="H49" s="81">
        <f t="shared" si="3"/>
        <v>82.276194002221402</v>
      </c>
    </row>
    <row r="50" spans="1:8" x14ac:dyDescent="0.25">
      <c r="A50" s="39" t="s">
        <v>125</v>
      </c>
      <c r="B50" s="39" t="s">
        <v>38</v>
      </c>
      <c r="C50" s="86">
        <v>20508.669999999998</v>
      </c>
      <c r="D50" s="82">
        <v>31166</v>
      </c>
      <c r="E50" s="82">
        <v>31166</v>
      </c>
      <c r="F50" s="82">
        <v>30385.39</v>
      </c>
      <c r="G50" s="81">
        <f t="shared" si="2"/>
        <v>148.15875432195261</v>
      </c>
      <c r="H50" s="81">
        <f t="shared" si="3"/>
        <v>97.495315407816207</v>
      </c>
    </row>
    <row r="51" spans="1:8" x14ac:dyDescent="0.25">
      <c r="A51" s="39" t="s">
        <v>126</v>
      </c>
      <c r="B51" s="39" t="s">
        <v>39</v>
      </c>
      <c r="C51" s="86">
        <v>1881.36</v>
      </c>
      <c r="D51" s="82">
        <v>1000</v>
      </c>
      <c r="E51" s="82">
        <v>1000</v>
      </c>
      <c r="F51" s="82">
        <v>1123.05</v>
      </c>
      <c r="G51" s="81">
        <f t="shared" si="2"/>
        <v>59.693519581579281</v>
      </c>
      <c r="H51" s="81">
        <f t="shared" si="3"/>
        <v>112.30499999999999</v>
      </c>
    </row>
    <row r="52" spans="1:8" x14ac:dyDescent="0.25">
      <c r="A52" s="39" t="s">
        <v>182</v>
      </c>
      <c r="B52" s="39" t="s">
        <v>183</v>
      </c>
      <c r="C52" s="86">
        <v>270</v>
      </c>
      <c r="D52" s="82">
        <v>200</v>
      </c>
      <c r="E52" s="82">
        <v>200</v>
      </c>
      <c r="F52" s="82">
        <v>168</v>
      </c>
      <c r="G52" s="81">
        <f t="shared" si="2"/>
        <v>62.222222222222221</v>
      </c>
      <c r="H52" s="81">
        <f t="shared" si="3"/>
        <v>84</v>
      </c>
    </row>
    <row r="53" spans="1:8" x14ac:dyDescent="0.25">
      <c r="A53" s="39" t="s">
        <v>127</v>
      </c>
      <c r="B53" s="39" t="s">
        <v>40</v>
      </c>
      <c r="C53" s="86">
        <v>138864.17000000001</v>
      </c>
      <c r="D53" s="82">
        <v>216216</v>
      </c>
      <c r="E53" s="82">
        <v>216216</v>
      </c>
      <c r="F53" s="82">
        <v>189744.18</v>
      </c>
      <c r="G53" s="81">
        <f t="shared" si="2"/>
        <v>136.6401282634678</v>
      </c>
      <c r="H53" s="81">
        <f t="shared" si="3"/>
        <v>87.756771006771004</v>
      </c>
    </row>
    <row r="54" spans="1:8" x14ac:dyDescent="0.25">
      <c r="A54" s="39" t="s">
        <v>128</v>
      </c>
      <c r="B54" s="39" t="s">
        <v>41</v>
      </c>
      <c r="C54" s="86">
        <v>13505.03</v>
      </c>
      <c r="D54" s="82">
        <v>17412</v>
      </c>
      <c r="E54" s="82">
        <v>17412</v>
      </c>
      <c r="F54" s="82">
        <v>16661.36</v>
      </c>
      <c r="G54" s="81">
        <f t="shared" si="2"/>
        <v>123.37151416916512</v>
      </c>
      <c r="H54" s="81">
        <f t="shared" si="3"/>
        <v>95.688950149322309</v>
      </c>
    </row>
    <row r="55" spans="1:8" x14ac:dyDescent="0.25">
      <c r="A55" s="39" t="s">
        <v>129</v>
      </c>
      <c r="B55" s="39" t="s">
        <v>42</v>
      </c>
      <c r="C55" s="86">
        <v>79014.83</v>
      </c>
      <c r="D55" s="82">
        <v>143195</v>
      </c>
      <c r="E55" s="82">
        <v>143195</v>
      </c>
      <c r="F55" s="82">
        <v>123599</v>
      </c>
      <c r="G55" s="81">
        <f t="shared" si="2"/>
        <v>156.42506602874423</v>
      </c>
      <c r="H55" s="81">
        <f t="shared" si="3"/>
        <v>86.315164635636719</v>
      </c>
    </row>
    <row r="56" spans="1:8" x14ac:dyDescent="0.25">
      <c r="A56" s="39" t="s">
        <v>130</v>
      </c>
      <c r="B56" s="39" t="s">
        <v>43</v>
      </c>
      <c r="C56" s="86">
        <v>42518.77</v>
      </c>
      <c r="D56" s="82">
        <v>49562</v>
      </c>
      <c r="E56" s="82">
        <v>49562</v>
      </c>
      <c r="F56" s="82">
        <v>43009.21</v>
      </c>
      <c r="G56" s="81">
        <f t="shared" si="2"/>
        <v>101.15346704526024</v>
      </c>
      <c r="H56" s="81">
        <f t="shared" si="3"/>
        <v>86.778600540736846</v>
      </c>
    </row>
    <row r="57" spans="1:8" x14ac:dyDescent="0.25">
      <c r="A57" s="39" t="s">
        <v>131</v>
      </c>
      <c r="B57" s="39" t="s">
        <v>44</v>
      </c>
      <c r="C57" s="86">
        <v>2274.2199999999998</v>
      </c>
      <c r="D57" s="82">
        <v>6000</v>
      </c>
      <c r="E57" s="82">
        <v>6000</v>
      </c>
      <c r="F57" s="82">
        <v>6427.96</v>
      </c>
      <c r="G57" s="81">
        <f t="shared" si="2"/>
        <v>282.64459902735888</v>
      </c>
      <c r="H57" s="81">
        <f t="shared" si="3"/>
        <v>107.13266666666668</v>
      </c>
    </row>
    <row r="58" spans="1:8" x14ac:dyDescent="0.25">
      <c r="A58" s="39" t="s">
        <v>132</v>
      </c>
      <c r="B58" s="39" t="s">
        <v>45</v>
      </c>
      <c r="C58" s="86">
        <v>1551.32</v>
      </c>
      <c r="D58" s="82"/>
      <c r="E58" s="82"/>
      <c r="F58" s="82">
        <v>0</v>
      </c>
      <c r="G58" s="81">
        <f t="shared" si="2"/>
        <v>0</v>
      </c>
      <c r="H58" s="81"/>
    </row>
    <row r="59" spans="1:8" x14ac:dyDescent="0.25">
      <c r="A59" s="39" t="s">
        <v>133</v>
      </c>
      <c r="B59" s="39" t="s">
        <v>134</v>
      </c>
      <c r="C59" s="86">
        <v>0</v>
      </c>
      <c r="D59" s="82">
        <v>47</v>
      </c>
      <c r="E59" s="82">
        <v>47</v>
      </c>
      <c r="F59" s="89">
        <v>46.65</v>
      </c>
      <c r="G59" s="81"/>
      <c r="H59" s="81">
        <f t="shared" si="3"/>
        <v>99.255319148936167</v>
      </c>
    </row>
    <row r="60" spans="1:8" x14ac:dyDescent="0.25">
      <c r="A60" s="39" t="s">
        <v>135</v>
      </c>
      <c r="B60" s="39" t="s">
        <v>46</v>
      </c>
      <c r="C60" s="86">
        <v>75637.75</v>
      </c>
      <c r="D60" s="82">
        <v>33900</v>
      </c>
      <c r="E60" s="82">
        <v>33900</v>
      </c>
      <c r="F60" s="82">
        <v>28055.29</v>
      </c>
      <c r="G60" s="81">
        <f t="shared" si="2"/>
        <v>37.09165066385502</v>
      </c>
      <c r="H60" s="81">
        <f t="shared" si="3"/>
        <v>82.758967551622419</v>
      </c>
    </row>
    <row r="61" spans="1:8" x14ac:dyDescent="0.25">
      <c r="A61" s="39" t="s">
        <v>136</v>
      </c>
      <c r="B61" s="39" t="s">
        <v>47</v>
      </c>
      <c r="C61" s="86">
        <v>3545.06</v>
      </c>
      <c r="D61" s="82">
        <v>3950</v>
      </c>
      <c r="E61" s="82">
        <v>3950</v>
      </c>
      <c r="F61" s="82">
        <v>3838.15</v>
      </c>
      <c r="G61" s="81">
        <f t="shared" si="2"/>
        <v>108.26756105679453</v>
      </c>
      <c r="H61" s="81">
        <f t="shared" si="3"/>
        <v>97.16835443037975</v>
      </c>
    </row>
    <row r="62" spans="1:8" x14ac:dyDescent="0.25">
      <c r="A62" s="39" t="s">
        <v>137</v>
      </c>
      <c r="B62" s="39" t="s">
        <v>48</v>
      </c>
      <c r="C62" s="86">
        <v>3036.44</v>
      </c>
      <c r="D62" s="82">
        <v>0</v>
      </c>
      <c r="E62" s="82">
        <v>0</v>
      </c>
      <c r="F62" s="82"/>
      <c r="G62" s="81">
        <f t="shared" si="2"/>
        <v>0</v>
      </c>
      <c r="H62" s="81"/>
    </row>
    <row r="63" spans="1:8" x14ac:dyDescent="0.25">
      <c r="A63" s="39" t="s">
        <v>138</v>
      </c>
      <c r="B63" s="39" t="s">
        <v>49</v>
      </c>
      <c r="C63" s="86">
        <v>7366.24</v>
      </c>
      <c r="D63" s="82">
        <v>7500</v>
      </c>
      <c r="E63" s="82">
        <v>7500</v>
      </c>
      <c r="F63" s="82">
        <v>6996.4</v>
      </c>
      <c r="G63" s="81">
        <f t="shared" si="2"/>
        <v>94.979256717131122</v>
      </c>
      <c r="H63" s="81">
        <f t="shared" si="3"/>
        <v>93.285333333333327</v>
      </c>
    </row>
    <row r="64" spans="1:8" x14ac:dyDescent="0.25">
      <c r="A64" s="39" t="s">
        <v>214</v>
      </c>
      <c r="B64" s="39" t="s">
        <v>215</v>
      </c>
      <c r="C64" s="86">
        <v>2231.13</v>
      </c>
      <c r="D64" s="82">
        <v>3000</v>
      </c>
      <c r="E64" s="82">
        <v>3000</v>
      </c>
      <c r="F64" s="82">
        <v>3440.3</v>
      </c>
      <c r="G64" s="81">
        <f t="shared" si="2"/>
        <v>154.19540770820169</v>
      </c>
      <c r="H64" s="81">
        <f t="shared" si="3"/>
        <v>114.67666666666668</v>
      </c>
    </row>
    <row r="65" spans="1:8" x14ac:dyDescent="0.25">
      <c r="A65" s="39" t="s">
        <v>139</v>
      </c>
      <c r="B65" s="39" t="s">
        <v>140</v>
      </c>
      <c r="C65" s="86">
        <v>751.55</v>
      </c>
      <c r="D65" s="82">
        <v>4963</v>
      </c>
      <c r="E65" s="82">
        <v>4963</v>
      </c>
      <c r="F65" s="82">
        <v>4364.8</v>
      </c>
      <c r="G65" s="81">
        <f t="shared" si="2"/>
        <v>580.77306899075256</v>
      </c>
      <c r="H65" s="81">
        <f t="shared" si="3"/>
        <v>87.946806367116665</v>
      </c>
    </row>
    <row r="66" spans="1:8" x14ac:dyDescent="0.25">
      <c r="A66" s="39" t="s">
        <v>141</v>
      </c>
      <c r="B66" s="39" t="s">
        <v>50</v>
      </c>
      <c r="C66" s="86">
        <v>3771.56</v>
      </c>
      <c r="D66" s="82">
        <v>3979</v>
      </c>
      <c r="E66" s="82">
        <v>3979</v>
      </c>
      <c r="F66" s="82">
        <v>2678.71</v>
      </c>
      <c r="G66" s="81">
        <f t="shared" si="2"/>
        <v>71.023926438927134</v>
      </c>
      <c r="H66" s="81">
        <f t="shared" si="3"/>
        <v>67.321186227695407</v>
      </c>
    </row>
    <row r="67" spans="1:8" x14ac:dyDescent="0.25">
      <c r="A67" s="39" t="s">
        <v>142</v>
      </c>
      <c r="B67" s="39" t="s">
        <v>51</v>
      </c>
      <c r="C67" s="86">
        <v>1213.01</v>
      </c>
      <c r="D67" s="82">
        <v>1200</v>
      </c>
      <c r="E67" s="82">
        <v>1200</v>
      </c>
      <c r="F67" s="82">
        <v>1035.26</v>
      </c>
      <c r="G67" s="81">
        <f t="shared" si="2"/>
        <v>85.346369774362955</v>
      </c>
      <c r="H67" s="81">
        <f t="shared" si="3"/>
        <v>86.271666666666675</v>
      </c>
    </row>
    <row r="68" spans="1:8" x14ac:dyDescent="0.25">
      <c r="A68" s="39" t="s">
        <v>143</v>
      </c>
      <c r="B68" s="39" t="s">
        <v>52</v>
      </c>
      <c r="C68" s="86">
        <v>53722.76</v>
      </c>
      <c r="D68" s="82">
        <v>9308</v>
      </c>
      <c r="E68" s="82">
        <v>9308</v>
      </c>
      <c r="F68" s="82">
        <v>5701.67</v>
      </c>
      <c r="G68" s="81">
        <f t="shared" si="2"/>
        <v>10.613136778527387</v>
      </c>
      <c r="H68" s="81">
        <f t="shared" si="3"/>
        <v>61.255586592178766</v>
      </c>
    </row>
    <row r="69" spans="1:8" x14ac:dyDescent="0.25">
      <c r="A69" s="39" t="s">
        <v>144</v>
      </c>
      <c r="B69" s="39" t="s">
        <v>53</v>
      </c>
      <c r="C69" s="86">
        <v>17345.11</v>
      </c>
      <c r="D69" s="82">
        <v>14208</v>
      </c>
      <c r="E69" s="82">
        <v>14208</v>
      </c>
      <c r="F69" s="82">
        <v>12818.9</v>
      </c>
      <c r="G69" s="81">
        <f t="shared" si="2"/>
        <v>73.904979559080331</v>
      </c>
      <c r="H69" s="81">
        <f t="shared" si="3"/>
        <v>90.223113738738732</v>
      </c>
    </row>
    <row r="70" spans="1:8" x14ac:dyDescent="0.25">
      <c r="A70" s="39" t="s">
        <v>216</v>
      </c>
      <c r="B70" s="39" t="s">
        <v>217</v>
      </c>
      <c r="C70" s="86">
        <v>39.39</v>
      </c>
      <c r="D70" s="82">
        <v>40</v>
      </c>
      <c r="E70" s="82">
        <v>40</v>
      </c>
      <c r="F70" s="82">
        <v>40</v>
      </c>
      <c r="G70" s="81">
        <f t="shared" si="2"/>
        <v>101.54861640010155</v>
      </c>
      <c r="H70" s="81">
        <f t="shared" si="3"/>
        <v>100</v>
      </c>
    </row>
    <row r="71" spans="1:8" x14ac:dyDescent="0.25">
      <c r="A71" s="39" t="s">
        <v>145</v>
      </c>
      <c r="B71" s="39" t="s">
        <v>146</v>
      </c>
      <c r="C71" s="86">
        <v>230.5</v>
      </c>
      <c r="D71" s="82">
        <v>0</v>
      </c>
      <c r="E71" s="82">
        <v>0</v>
      </c>
      <c r="F71" s="82">
        <v>0</v>
      </c>
      <c r="G71" s="81">
        <f t="shared" si="2"/>
        <v>0</v>
      </c>
      <c r="H71" s="81"/>
    </row>
    <row r="72" spans="1:8" x14ac:dyDescent="0.25">
      <c r="A72" s="39" t="s">
        <v>147</v>
      </c>
      <c r="B72" s="39" t="s">
        <v>79</v>
      </c>
      <c r="C72" s="86">
        <v>313.08999999999997</v>
      </c>
      <c r="D72" s="82">
        <v>300</v>
      </c>
      <c r="E72" s="82">
        <v>300</v>
      </c>
      <c r="F72" s="82">
        <v>345</v>
      </c>
      <c r="G72" s="81">
        <f t="shared" si="2"/>
        <v>110.19195758408127</v>
      </c>
      <c r="H72" s="81">
        <f t="shared" si="3"/>
        <v>114.99999999999999</v>
      </c>
    </row>
    <row r="73" spans="1:8" x14ac:dyDescent="0.25">
      <c r="A73" s="39" t="s">
        <v>148</v>
      </c>
      <c r="B73" s="39" t="s">
        <v>54</v>
      </c>
      <c r="C73" s="86">
        <v>5579.05</v>
      </c>
      <c r="D73" s="82">
        <v>5168</v>
      </c>
      <c r="E73" s="82">
        <v>5168</v>
      </c>
      <c r="F73" s="82">
        <v>5131.1400000000003</v>
      </c>
      <c r="G73" s="81">
        <f t="shared" si="2"/>
        <v>91.971572221077068</v>
      </c>
      <c r="H73" s="81">
        <f t="shared" si="3"/>
        <v>99.286764705882362</v>
      </c>
    </row>
    <row r="74" spans="1:8" x14ac:dyDescent="0.25">
      <c r="A74" s="39" t="s">
        <v>184</v>
      </c>
      <c r="B74" s="39" t="s">
        <v>185</v>
      </c>
      <c r="C74" s="86">
        <v>466.61</v>
      </c>
      <c r="D74" s="82">
        <v>0</v>
      </c>
      <c r="E74" s="82">
        <v>0</v>
      </c>
      <c r="F74" s="82">
        <v>0</v>
      </c>
      <c r="G74" s="81">
        <f t="shared" si="2"/>
        <v>0</v>
      </c>
      <c r="H74" s="81"/>
    </row>
    <row r="75" spans="1:8" x14ac:dyDescent="0.25">
      <c r="A75" s="39" t="s">
        <v>149</v>
      </c>
      <c r="B75" s="39" t="s">
        <v>53</v>
      </c>
      <c r="C75" s="86">
        <v>10716.47</v>
      </c>
      <c r="D75" s="82">
        <v>8700</v>
      </c>
      <c r="E75" s="82">
        <v>8700</v>
      </c>
      <c r="F75" s="82">
        <v>7302.76</v>
      </c>
      <c r="G75" s="81">
        <f t="shared" si="2"/>
        <v>68.145200798397241</v>
      </c>
      <c r="H75" s="81">
        <f t="shared" si="3"/>
        <v>83.939770114942533</v>
      </c>
    </row>
    <row r="76" spans="1:8" x14ac:dyDescent="0.25">
      <c r="A76" s="39" t="s">
        <v>150</v>
      </c>
      <c r="B76" s="39" t="s">
        <v>55</v>
      </c>
      <c r="C76" s="86">
        <v>610.58000000000004</v>
      </c>
      <c r="D76" s="82">
        <v>65</v>
      </c>
      <c r="E76" s="82">
        <v>65</v>
      </c>
      <c r="F76" s="82">
        <v>56.35</v>
      </c>
      <c r="G76" s="81">
        <f t="shared" si="2"/>
        <v>9.2289298699597087</v>
      </c>
      <c r="H76" s="81">
        <f t="shared" si="3"/>
        <v>86.692307692307693</v>
      </c>
    </row>
    <row r="77" spans="1:8" x14ac:dyDescent="0.25">
      <c r="A77" s="39" t="s">
        <v>151</v>
      </c>
      <c r="B77" s="39" t="s">
        <v>56</v>
      </c>
      <c r="C77" s="86">
        <v>610.58000000000004</v>
      </c>
      <c r="D77" s="82">
        <v>65</v>
      </c>
      <c r="E77" s="82">
        <v>65</v>
      </c>
      <c r="F77" s="82">
        <v>56.35</v>
      </c>
      <c r="G77" s="81">
        <f t="shared" si="2"/>
        <v>9.2289298699597087</v>
      </c>
      <c r="H77" s="81">
        <f t="shared" si="3"/>
        <v>86.692307692307693</v>
      </c>
    </row>
    <row r="78" spans="1:8" x14ac:dyDescent="0.25">
      <c r="A78" s="39" t="s">
        <v>152</v>
      </c>
      <c r="B78" s="39" t="s">
        <v>57</v>
      </c>
      <c r="C78" s="86">
        <v>130.5</v>
      </c>
      <c r="D78" s="82">
        <v>0</v>
      </c>
      <c r="E78" s="82">
        <v>0</v>
      </c>
      <c r="F78" s="82"/>
      <c r="G78" s="81">
        <f t="shared" si="2"/>
        <v>0</v>
      </c>
      <c r="H78" s="81"/>
    </row>
    <row r="79" spans="1:8" x14ac:dyDescent="0.25">
      <c r="A79" s="39" t="s">
        <v>153</v>
      </c>
      <c r="B79" s="39" t="s">
        <v>58</v>
      </c>
      <c r="C79" s="86">
        <v>480.08</v>
      </c>
      <c r="D79" s="82">
        <v>65</v>
      </c>
      <c r="E79" s="82">
        <v>65</v>
      </c>
      <c r="F79" s="82">
        <v>56.35</v>
      </c>
      <c r="G79" s="81">
        <f t="shared" si="2"/>
        <v>11.737627062156308</v>
      </c>
      <c r="H79" s="81">
        <f t="shared" si="3"/>
        <v>86.692307692307693</v>
      </c>
    </row>
    <row r="80" spans="1:8" x14ac:dyDescent="0.25">
      <c r="A80" s="39" t="s">
        <v>154</v>
      </c>
      <c r="B80" s="39" t="s">
        <v>74</v>
      </c>
      <c r="C80" s="86">
        <v>32356.79</v>
      </c>
      <c r="D80" s="82">
        <v>36842</v>
      </c>
      <c r="E80" s="82">
        <v>36842</v>
      </c>
      <c r="F80" s="82">
        <v>33196.480000000003</v>
      </c>
      <c r="G80" s="81">
        <f t="shared" si="2"/>
        <v>102.59509673240146</v>
      </c>
      <c r="H80" s="81">
        <f t="shared" si="3"/>
        <v>90.104988871396785</v>
      </c>
    </row>
    <row r="81" spans="1:10" x14ac:dyDescent="0.25">
      <c r="A81" s="39" t="s">
        <v>155</v>
      </c>
      <c r="B81" s="39" t="s">
        <v>75</v>
      </c>
      <c r="C81" s="86">
        <v>32356.79</v>
      </c>
      <c r="D81" s="82">
        <v>36842</v>
      </c>
      <c r="E81" s="82">
        <v>36842</v>
      </c>
      <c r="F81" s="82">
        <v>33196.480000000003</v>
      </c>
      <c r="G81" s="81">
        <f t="shared" si="2"/>
        <v>102.59509673240146</v>
      </c>
      <c r="H81" s="81">
        <f t="shared" si="3"/>
        <v>90.104988871396785</v>
      </c>
    </row>
    <row r="82" spans="1:10" x14ac:dyDescent="0.25">
      <c r="A82" s="39" t="s">
        <v>156</v>
      </c>
      <c r="B82" s="39" t="s">
        <v>157</v>
      </c>
      <c r="C82" s="86">
        <v>32356.79</v>
      </c>
      <c r="D82" s="82">
        <v>36842</v>
      </c>
      <c r="E82" s="82">
        <v>36842</v>
      </c>
      <c r="F82" s="82">
        <v>33196.480000000003</v>
      </c>
      <c r="G82" s="81">
        <f t="shared" si="2"/>
        <v>102.59509673240146</v>
      </c>
      <c r="H82" s="81">
        <f t="shared" si="3"/>
        <v>90.104988871396785</v>
      </c>
    </row>
    <row r="83" spans="1:10" x14ac:dyDescent="0.25">
      <c r="A83" s="39" t="s">
        <v>158</v>
      </c>
      <c r="B83" s="39" t="s">
        <v>76</v>
      </c>
      <c r="C83" s="86">
        <v>639</v>
      </c>
      <c r="D83" s="82">
        <v>671</v>
      </c>
      <c r="E83" s="82">
        <v>671</v>
      </c>
      <c r="F83" s="82">
        <v>670.5</v>
      </c>
      <c r="G83" s="81">
        <f t="shared" si="2"/>
        <v>104.92957746478872</v>
      </c>
      <c r="H83" s="81">
        <f t="shared" si="3"/>
        <v>99.925484351713862</v>
      </c>
    </row>
    <row r="84" spans="1:10" x14ac:dyDescent="0.25">
      <c r="A84" s="39" t="s">
        <v>159</v>
      </c>
      <c r="B84" s="39" t="s">
        <v>22</v>
      </c>
      <c r="C84" s="86">
        <v>639</v>
      </c>
      <c r="D84" s="82">
        <v>671</v>
      </c>
      <c r="E84" s="82">
        <v>671</v>
      </c>
      <c r="F84" s="82">
        <v>670.5</v>
      </c>
      <c r="G84" s="81">
        <f t="shared" si="2"/>
        <v>104.92957746478872</v>
      </c>
      <c r="H84" s="81">
        <f t="shared" si="3"/>
        <v>99.925484351713862</v>
      </c>
    </row>
    <row r="85" spans="1:10" x14ac:dyDescent="0.25">
      <c r="A85" s="39" t="s">
        <v>160</v>
      </c>
      <c r="B85" s="39" t="s">
        <v>77</v>
      </c>
      <c r="C85" s="86">
        <v>639</v>
      </c>
      <c r="D85" s="82">
        <v>671</v>
      </c>
      <c r="E85" s="82">
        <v>671</v>
      </c>
      <c r="F85" s="82">
        <v>670.5</v>
      </c>
      <c r="G85" s="81">
        <f t="shared" si="2"/>
        <v>104.92957746478872</v>
      </c>
      <c r="H85" s="81">
        <f t="shared" si="3"/>
        <v>99.925484351713862</v>
      </c>
    </row>
    <row r="86" spans="1:10" x14ac:dyDescent="0.25">
      <c r="A86" s="39" t="s">
        <v>161</v>
      </c>
      <c r="B86" s="39" t="s">
        <v>59</v>
      </c>
      <c r="C86" s="86">
        <v>13052.33</v>
      </c>
      <c r="D86" s="82">
        <v>25795</v>
      </c>
      <c r="E86" s="82">
        <v>25795</v>
      </c>
      <c r="F86" s="82">
        <v>23910.1</v>
      </c>
      <c r="G86" s="81">
        <f t="shared" si="2"/>
        <v>183.18645023532196</v>
      </c>
      <c r="H86" s="81">
        <f t="shared" si="3"/>
        <v>92.692769916650505</v>
      </c>
    </row>
    <row r="87" spans="1:10" x14ac:dyDescent="0.25">
      <c r="A87" s="39" t="s">
        <v>162</v>
      </c>
      <c r="B87" s="39" t="s">
        <v>60</v>
      </c>
      <c r="C87" s="86">
        <v>13052.33</v>
      </c>
      <c r="D87" s="82">
        <v>25795</v>
      </c>
      <c r="E87" s="82">
        <v>25795</v>
      </c>
      <c r="F87" s="82">
        <v>23910.1</v>
      </c>
      <c r="G87" s="81">
        <f t="shared" si="2"/>
        <v>183.18645023532196</v>
      </c>
      <c r="H87" s="81">
        <f t="shared" si="3"/>
        <v>92.692769916650505</v>
      </c>
    </row>
    <row r="88" spans="1:10" x14ac:dyDescent="0.25">
      <c r="A88" s="39" t="s">
        <v>163</v>
      </c>
      <c r="B88" s="39" t="s">
        <v>61</v>
      </c>
      <c r="C88" s="86">
        <v>4670.63</v>
      </c>
      <c r="D88" s="82">
        <v>15755</v>
      </c>
      <c r="E88" s="82">
        <v>15755</v>
      </c>
      <c r="F88" s="82">
        <v>14281.1</v>
      </c>
      <c r="G88" s="81">
        <f t="shared" si="2"/>
        <v>305.76389052440464</v>
      </c>
      <c r="H88" s="81">
        <f t="shared" si="3"/>
        <v>90.644874642970478</v>
      </c>
    </row>
    <row r="89" spans="1:10" x14ac:dyDescent="0.25">
      <c r="A89" s="39" t="s">
        <v>164</v>
      </c>
      <c r="B89" s="39" t="s">
        <v>165</v>
      </c>
      <c r="C89" s="86">
        <v>2160.04</v>
      </c>
      <c r="D89" s="82">
        <v>3968</v>
      </c>
      <c r="E89" s="82">
        <v>3968</v>
      </c>
      <c r="F89" s="82">
        <v>1968.75</v>
      </c>
      <c r="G89" s="81">
        <f t="shared" si="2"/>
        <v>91.144145478787436</v>
      </c>
      <c r="H89" s="81">
        <f t="shared" si="3"/>
        <v>49.615675403225808</v>
      </c>
    </row>
    <row r="90" spans="1:10" x14ac:dyDescent="0.25">
      <c r="A90" s="88">
        <v>4223</v>
      </c>
      <c r="B90" t="s">
        <v>296</v>
      </c>
      <c r="C90" s="86"/>
      <c r="D90" s="82"/>
      <c r="E90" s="82"/>
      <c r="F90" s="82">
        <v>1625</v>
      </c>
      <c r="G90" s="81"/>
      <c r="H90" s="81"/>
    </row>
    <row r="91" spans="1:10" x14ac:dyDescent="0.25">
      <c r="A91" s="39" t="s">
        <v>218</v>
      </c>
      <c r="B91" s="39" t="s">
        <v>219</v>
      </c>
      <c r="C91" s="86">
        <v>2510.59</v>
      </c>
      <c r="D91" s="82">
        <v>11787</v>
      </c>
      <c r="E91" s="82">
        <v>11787</v>
      </c>
      <c r="F91" s="82">
        <v>10687.35</v>
      </c>
      <c r="G91" s="81">
        <f t="shared" si="2"/>
        <v>425.69077388183655</v>
      </c>
      <c r="H91" s="81">
        <f t="shared" si="3"/>
        <v>90.670654110460674</v>
      </c>
    </row>
    <row r="92" spans="1:10" x14ac:dyDescent="0.25">
      <c r="A92" s="39" t="s">
        <v>166</v>
      </c>
      <c r="B92" s="39" t="s">
        <v>62</v>
      </c>
      <c r="C92" s="86">
        <v>8381.7000000000007</v>
      </c>
      <c r="D92" s="82">
        <v>10040</v>
      </c>
      <c r="E92" s="82">
        <v>10040</v>
      </c>
      <c r="F92" s="82">
        <v>9629</v>
      </c>
      <c r="G92" s="81">
        <f t="shared" si="2"/>
        <v>114.8812293448823</v>
      </c>
      <c r="H92" s="81">
        <f t="shared" si="3"/>
        <v>95.906374501992033</v>
      </c>
    </row>
    <row r="93" spans="1:10" x14ac:dyDescent="0.25">
      <c r="A93" s="39" t="s">
        <v>167</v>
      </c>
      <c r="B93" s="39" t="s">
        <v>63</v>
      </c>
      <c r="C93" s="86">
        <v>8381.7000000000007</v>
      </c>
      <c r="D93" s="82">
        <v>10040</v>
      </c>
      <c r="E93" s="82">
        <v>10040</v>
      </c>
      <c r="F93" s="82">
        <v>9629</v>
      </c>
      <c r="G93" s="81">
        <f t="shared" si="2"/>
        <v>114.8812293448823</v>
      </c>
      <c r="H93" s="81">
        <f t="shared" si="3"/>
        <v>95.906374501992033</v>
      </c>
    </row>
    <row r="94" spans="1:10" x14ac:dyDescent="0.25">
      <c r="A94" s="39"/>
      <c r="B94" s="39" t="s">
        <v>64</v>
      </c>
      <c r="C94" s="86">
        <v>1560623.3</v>
      </c>
      <c r="D94" s="87">
        <v>1898632</v>
      </c>
      <c r="E94" s="87">
        <v>1898632</v>
      </c>
      <c r="F94" s="82">
        <v>1821193.63</v>
      </c>
      <c r="G94" s="81">
        <f t="shared" si="2"/>
        <v>116.69655515203443</v>
      </c>
      <c r="H94" s="81">
        <f t="shared" si="3"/>
        <v>95.921359694769706</v>
      </c>
      <c r="J94" s="79"/>
    </row>
    <row r="95" spans="1:10" x14ac:dyDescent="0.25">
      <c r="F95" s="79"/>
      <c r="G95" s="33"/>
      <c r="H95" s="33"/>
    </row>
    <row r="96" spans="1:10" x14ac:dyDescent="0.25">
      <c r="G96" s="36"/>
      <c r="H96" s="33"/>
    </row>
    <row r="97" spans="4:8" x14ac:dyDescent="0.25">
      <c r="G97" s="36"/>
      <c r="H97" s="33"/>
    </row>
    <row r="98" spans="4:8" x14ac:dyDescent="0.25">
      <c r="G98" s="36"/>
      <c r="H98" s="33"/>
    </row>
    <row r="99" spans="4:8" x14ac:dyDescent="0.25">
      <c r="F99" s="38"/>
      <c r="G99" s="36"/>
      <c r="H99" s="33"/>
    </row>
    <row r="100" spans="4:8" x14ac:dyDescent="0.25">
      <c r="F100" s="38"/>
      <c r="G100" s="36"/>
      <c r="H100" s="33"/>
    </row>
    <row r="101" spans="4:8" x14ac:dyDescent="0.25">
      <c r="F101" s="38"/>
      <c r="G101" s="36"/>
      <c r="H101" s="33"/>
    </row>
    <row r="102" spans="4:8" x14ac:dyDescent="0.25">
      <c r="F102" s="38"/>
      <c r="G102" s="36"/>
      <c r="H102" s="33"/>
    </row>
    <row r="103" spans="4:8" x14ac:dyDescent="0.25">
      <c r="F103" s="38"/>
      <c r="G103" s="36"/>
      <c r="H103" s="33"/>
    </row>
    <row r="106" spans="4:8" x14ac:dyDescent="0.25">
      <c r="D106" s="79"/>
    </row>
    <row r="107" spans="4:8" x14ac:dyDescent="0.25">
      <c r="D107" s="79"/>
    </row>
    <row r="108" spans="4:8" x14ac:dyDescent="0.25">
      <c r="D108" s="79"/>
    </row>
  </sheetData>
  <mergeCells count="2">
    <mergeCell ref="A1:H1"/>
    <mergeCell ref="A2:H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4"/>
  <sheetViews>
    <sheetView tabSelected="1" zoomScaleNormal="100" workbookViewId="0">
      <selection sqref="A1:H1"/>
    </sheetView>
  </sheetViews>
  <sheetFormatPr defaultColWidth="8.85546875" defaultRowHeight="15" x14ac:dyDescent="0.25"/>
  <cols>
    <col min="1" max="1" width="9" style="33" bestFit="1" customWidth="1" collapsed="1"/>
    <col min="2" max="2" width="62.5703125" style="33" customWidth="1" collapsed="1"/>
    <col min="3" max="3" width="15.28515625" style="33" bestFit="1" customWidth="1" collapsed="1"/>
    <col min="4" max="4" width="12.7109375" style="33" bestFit="1" customWidth="1" collapsed="1"/>
    <col min="5" max="5" width="15.140625" style="33" bestFit="1" customWidth="1"/>
    <col min="6" max="6" width="12.42578125" style="33" bestFit="1" customWidth="1" collapsed="1"/>
    <col min="7" max="7" width="20.5703125" style="33" bestFit="1" customWidth="1" collapsed="1"/>
    <col min="8" max="8" width="20.140625" style="36" bestFit="1" customWidth="1" collapsed="1"/>
    <col min="9" max="16384" width="8.85546875" style="33"/>
  </cols>
  <sheetData>
    <row r="1" spans="1:8" x14ac:dyDescent="0.25">
      <c r="A1" s="145" t="s">
        <v>91</v>
      </c>
      <c r="B1" s="145"/>
      <c r="C1" s="145"/>
      <c r="D1" s="145"/>
      <c r="E1" s="145"/>
      <c r="F1" s="145"/>
      <c r="G1" s="145"/>
      <c r="H1" s="145"/>
    </row>
    <row r="2" spans="1:8" x14ac:dyDescent="0.25">
      <c r="A2" s="145" t="s">
        <v>284</v>
      </c>
      <c r="B2" s="145"/>
      <c r="C2" s="145"/>
      <c r="D2" s="145"/>
      <c r="E2" s="145"/>
      <c r="F2" s="145"/>
      <c r="G2" s="145"/>
      <c r="H2" s="145"/>
    </row>
    <row r="3" spans="1:8" s="34" customFormat="1" ht="30" x14ac:dyDescent="0.25">
      <c r="A3" s="68" t="s">
        <v>92</v>
      </c>
      <c r="B3" s="69" t="s">
        <v>4</v>
      </c>
      <c r="C3" s="69" t="s">
        <v>348</v>
      </c>
      <c r="D3" s="30" t="s">
        <v>349</v>
      </c>
      <c r="E3" s="30" t="s">
        <v>290</v>
      </c>
      <c r="F3" s="69" t="s">
        <v>350</v>
      </c>
      <c r="G3" s="92" t="s">
        <v>5</v>
      </c>
      <c r="H3" s="93" t="s">
        <v>5</v>
      </c>
    </row>
    <row r="4" spans="1:8" x14ac:dyDescent="0.25">
      <c r="A4" s="55" t="s">
        <v>6</v>
      </c>
      <c r="B4" s="55" t="s">
        <v>7</v>
      </c>
      <c r="C4" s="55" t="s">
        <v>8</v>
      </c>
      <c r="D4" s="55" t="s">
        <v>9</v>
      </c>
      <c r="E4" s="55" t="s">
        <v>10</v>
      </c>
      <c r="F4" s="55" t="s">
        <v>187</v>
      </c>
      <c r="G4" s="94" t="s">
        <v>188</v>
      </c>
      <c r="H4" s="95" t="s">
        <v>189</v>
      </c>
    </row>
    <row r="5" spans="1:8" x14ac:dyDescent="0.25">
      <c r="A5" s="84" t="s">
        <v>220</v>
      </c>
      <c r="B5" s="84" t="s">
        <v>65</v>
      </c>
      <c r="C5" s="82">
        <v>177013.11</v>
      </c>
      <c r="D5" s="82">
        <v>106468</v>
      </c>
      <c r="E5" s="82">
        <v>106468</v>
      </c>
      <c r="F5" s="82">
        <v>89628.2</v>
      </c>
      <c r="G5" s="83">
        <f>F5/C5*100</f>
        <v>50.633650806993899</v>
      </c>
      <c r="H5" s="83">
        <f>F5/E5*100</f>
        <v>84.183228763572146</v>
      </c>
    </row>
    <row r="6" spans="1:8" x14ac:dyDescent="0.25">
      <c r="A6" s="84" t="s">
        <v>221</v>
      </c>
      <c r="B6" s="84" t="s">
        <v>65</v>
      </c>
      <c r="C6" s="82">
        <v>77679.48</v>
      </c>
      <c r="D6" s="82">
        <v>106468</v>
      </c>
      <c r="E6" s="82">
        <v>106468</v>
      </c>
      <c r="F6" s="82">
        <v>89628.2</v>
      </c>
      <c r="G6" s="83">
        <f t="shared" ref="G6:G41" si="0">F6/C6*100</f>
        <v>115.38208031258705</v>
      </c>
      <c r="H6" s="83">
        <f t="shared" ref="H6:H41" si="1">F6/E6*100</f>
        <v>84.183228763572146</v>
      </c>
    </row>
    <row r="7" spans="1:8" x14ac:dyDescent="0.25">
      <c r="A7" s="84" t="s">
        <v>222</v>
      </c>
      <c r="B7" s="84" t="s">
        <v>223</v>
      </c>
      <c r="C7" s="82">
        <v>99333.63</v>
      </c>
      <c r="D7" s="82"/>
      <c r="E7" s="82"/>
      <c r="F7" s="82"/>
      <c r="G7" s="83">
        <f t="shared" si="0"/>
        <v>0</v>
      </c>
      <c r="H7" s="83"/>
    </row>
    <row r="8" spans="1:8" x14ac:dyDescent="0.25">
      <c r="A8" s="84" t="s">
        <v>114</v>
      </c>
      <c r="B8" s="84" t="s">
        <v>67</v>
      </c>
      <c r="C8" s="82">
        <v>5018.42</v>
      </c>
      <c r="D8" s="82">
        <v>7400</v>
      </c>
      <c r="E8" s="82">
        <v>7400</v>
      </c>
      <c r="F8" s="82">
        <v>6298.28</v>
      </c>
      <c r="G8" s="83">
        <f t="shared" si="0"/>
        <v>125.5032460415828</v>
      </c>
      <c r="H8" s="83">
        <f t="shared" si="1"/>
        <v>85.111891891891887</v>
      </c>
    </row>
    <row r="9" spans="1:8" x14ac:dyDescent="0.25">
      <c r="A9" s="84" t="s">
        <v>115</v>
      </c>
      <c r="B9" s="84" t="s">
        <v>224</v>
      </c>
      <c r="C9" s="82">
        <v>5018.42</v>
      </c>
      <c r="D9" s="82">
        <v>7400</v>
      </c>
      <c r="E9" s="82">
        <v>7400</v>
      </c>
      <c r="F9" s="82">
        <v>6298.28</v>
      </c>
      <c r="G9" s="83">
        <f t="shared" si="0"/>
        <v>125.5032460415828</v>
      </c>
      <c r="H9" s="83">
        <f t="shared" si="1"/>
        <v>85.111891891891887</v>
      </c>
    </row>
    <row r="10" spans="1:8" x14ac:dyDescent="0.25">
      <c r="A10" s="84" t="s">
        <v>161</v>
      </c>
      <c r="B10" s="84" t="s">
        <v>68</v>
      </c>
      <c r="C10" s="82">
        <v>100687.55</v>
      </c>
      <c r="D10" s="82">
        <v>198713</v>
      </c>
      <c r="E10" s="82">
        <v>198713</v>
      </c>
      <c r="F10" s="82">
        <v>197696.7</v>
      </c>
      <c r="G10" s="83">
        <f t="shared" si="0"/>
        <v>196.34671813943234</v>
      </c>
      <c r="H10" s="83">
        <f t="shared" si="1"/>
        <v>99.488558876369453</v>
      </c>
    </row>
    <row r="11" spans="1:8" x14ac:dyDescent="0.25">
      <c r="A11" s="84" t="s">
        <v>297</v>
      </c>
      <c r="B11" s="84" t="s">
        <v>223</v>
      </c>
      <c r="C11" s="82"/>
      <c r="D11" s="82">
        <v>104713</v>
      </c>
      <c r="E11" s="82">
        <v>104713</v>
      </c>
      <c r="F11" s="82">
        <v>103660.19</v>
      </c>
      <c r="G11" s="83"/>
      <c r="H11" s="83">
        <f t="shared" si="1"/>
        <v>98.994575649632807</v>
      </c>
    </row>
    <row r="12" spans="1:8" x14ac:dyDescent="0.25">
      <c r="A12" s="84" t="s">
        <v>225</v>
      </c>
      <c r="B12" s="84" t="s">
        <v>226</v>
      </c>
      <c r="C12" s="82">
        <v>100687.55</v>
      </c>
      <c r="D12" s="82">
        <v>94000</v>
      </c>
      <c r="E12" s="82">
        <v>94000</v>
      </c>
      <c r="F12" s="82">
        <v>94036.51</v>
      </c>
      <c r="G12" s="83">
        <f t="shared" si="0"/>
        <v>93.394376961203236</v>
      </c>
      <c r="H12" s="83">
        <f t="shared" si="1"/>
        <v>100.0388404255319</v>
      </c>
    </row>
    <row r="13" spans="1:8" x14ac:dyDescent="0.25">
      <c r="A13" s="84" t="s">
        <v>227</v>
      </c>
      <c r="B13" s="84" t="s">
        <v>69</v>
      </c>
      <c r="C13" s="82">
        <v>1299585.99</v>
      </c>
      <c r="D13" s="82">
        <v>1571032</v>
      </c>
      <c r="E13" s="82">
        <v>1571032</v>
      </c>
      <c r="F13" s="82">
        <v>1374001.13</v>
      </c>
      <c r="G13" s="83">
        <f t="shared" si="0"/>
        <v>105.72606511401372</v>
      </c>
      <c r="H13" s="83">
        <f t="shared" si="1"/>
        <v>87.458506892284802</v>
      </c>
    </row>
    <row r="14" spans="1:8" x14ac:dyDescent="0.25">
      <c r="A14" s="84" t="s">
        <v>298</v>
      </c>
      <c r="B14" s="84" t="s">
        <v>299</v>
      </c>
      <c r="C14" s="82"/>
      <c r="D14" s="82">
        <v>945</v>
      </c>
      <c r="E14" s="82">
        <v>945</v>
      </c>
      <c r="F14" s="82">
        <v>945</v>
      </c>
      <c r="G14" s="83"/>
      <c r="H14" s="83">
        <f t="shared" si="1"/>
        <v>100</v>
      </c>
    </row>
    <row r="15" spans="1:8" x14ac:dyDescent="0.25">
      <c r="A15" s="84" t="s">
        <v>228</v>
      </c>
      <c r="B15" s="84" t="s">
        <v>229</v>
      </c>
      <c r="C15" s="82">
        <v>1299585.99</v>
      </c>
      <c r="D15" s="82">
        <v>1570087</v>
      </c>
      <c r="E15" s="82">
        <v>1570087</v>
      </c>
      <c r="F15" s="82">
        <v>1373056.13</v>
      </c>
      <c r="G15" s="83">
        <f t="shared" si="0"/>
        <v>105.65334964868312</v>
      </c>
      <c r="H15" s="83">
        <f t="shared" si="1"/>
        <v>87.450958450073145</v>
      </c>
    </row>
    <row r="16" spans="1:8" x14ac:dyDescent="0.25">
      <c r="A16" s="84" t="s">
        <v>95</v>
      </c>
      <c r="B16" s="84" t="s">
        <v>70</v>
      </c>
      <c r="C16" s="82">
        <v>400</v>
      </c>
      <c r="D16" s="82">
        <v>400</v>
      </c>
      <c r="E16" s="82">
        <v>400</v>
      </c>
      <c r="F16" s="82">
        <v>450</v>
      </c>
      <c r="G16" s="83">
        <f t="shared" si="0"/>
        <v>112.5</v>
      </c>
      <c r="H16" s="83">
        <f t="shared" si="1"/>
        <v>112.5</v>
      </c>
    </row>
    <row r="17" spans="1:8" x14ac:dyDescent="0.25">
      <c r="A17" s="84" t="s">
        <v>230</v>
      </c>
      <c r="B17" s="84" t="s">
        <v>231</v>
      </c>
      <c r="C17" s="82">
        <v>400</v>
      </c>
      <c r="D17" s="82">
        <v>400</v>
      </c>
      <c r="E17" s="82">
        <v>400</v>
      </c>
      <c r="F17" s="82">
        <v>450</v>
      </c>
      <c r="G17" s="83">
        <f t="shared" si="0"/>
        <v>112.5</v>
      </c>
      <c r="H17" s="83">
        <f t="shared" si="1"/>
        <v>112.5</v>
      </c>
    </row>
    <row r="18" spans="1:8" x14ac:dyDescent="0.25">
      <c r="A18" s="84" t="s">
        <v>200</v>
      </c>
      <c r="B18" s="84" t="s">
        <v>232</v>
      </c>
      <c r="C18" s="82">
        <v>39.82</v>
      </c>
      <c r="D18" s="82"/>
      <c r="E18" s="82"/>
      <c r="F18" s="82"/>
      <c r="G18" s="83">
        <f t="shared" si="0"/>
        <v>0</v>
      </c>
      <c r="H18" s="83"/>
    </row>
    <row r="19" spans="1:8" x14ac:dyDescent="0.25">
      <c r="A19" s="84" t="s">
        <v>233</v>
      </c>
      <c r="B19" s="84" t="s">
        <v>234</v>
      </c>
      <c r="C19" s="82">
        <v>39.82</v>
      </c>
      <c r="D19" s="82"/>
      <c r="E19" s="82"/>
      <c r="F19" s="82"/>
      <c r="G19" s="83">
        <f t="shared" si="0"/>
        <v>0</v>
      </c>
      <c r="H19" s="83"/>
    </row>
    <row r="20" spans="1:8" s="91" customFormat="1" x14ac:dyDescent="0.25">
      <c r="A20" s="97"/>
      <c r="B20" s="97" t="s">
        <v>27</v>
      </c>
      <c r="C20" s="90">
        <v>1582744.89</v>
      </c>
      <c r="D20" s="90">
        <v>1884013</v>
      </c>
      <c r="E20" s="90">
        <v>1884013</v>
      </c>
      <c r="F20" s="90">
        <v>1668074.31</v>
      </c>
      <c r="G20" s="83">
        <f t="shared" si="0"/>
        <v>105.39123016849545</v>
      </c>
      <c r="H20" s="83">
        <f t="shared" si="1"/>
        <v>88.538365181131979</v>
      </c>
    </row>
    <row r="21" spans="1:8" x14ac:dyDescent="0.25">
      <c r="A21" s="100" t="s">
        <v>220</v>
      </c>
      <c r="B21" s="100" t="s">
        <v>65</v>
      </c>
      <c r="C21" s="101">
        <v>183494.73</v>
      </c>
      <c r="D21" s="101">
        <v>106468</v>
      </c>
      <c r="E21" s="101">
        <v>106468</v>
      </c>
      <c r="F21" s="101">
        <v>91674.55</v>
      </c>
      <c r="G21" s="83">
        <f t="shared" si="0"/>
        <v>49.960317661439099</v>
      </c>
      <c r="H21" s="83">
        <f t="shared" si="1"/>
        <v>86.105261674869453</v>
      </c>
    </row>
    <row r="22" spans="1:8" x14ac:dyDescent="0.25">
      <c r="A22" s="100" t="s">
        <v>221</v>
      </c>
      <c r="B22" s="100" t="s">
        <v>65</v>
      </c>
      <c r="C22" s="101">
        <v>83175.78</v>
      </c>
      <c r="D22" s="101">
        <v>106468</v>
      </c>
      <c r="E22" s="101">
        <v>106468</v>
      </c>
      <c r="F22" s="101">
        <v>91674.55</v>
      </c>
      <c r="G22" s="83">
        <f t="shared" si="0"/>
        <v>110.2178422612929</v>
      </c>
      <c r="H22" s="83">
        <f t="shared" si="1"/>
        <v>86.105261674869453</v>
      </c>
    </row>
    <row r="23" spans="1:8" x14ac:dyDescent="0.25">
      <c r="A23" s="100" t="s">
        <v>222</v>
      </c>
      <c r="B23" s="100" t="s">
        <v>223</v>
      </c>
      <c r="C23" s="101">
        <v>100318.95</v>
      </c>
      <c r="D23" s="101"/>
      <c r="E23" s="101"/>
      <c r="F23" s="101"/>
      <c r="G23" s="83">
        <f t="shared" si="0"/>
        <v>0</v>
      </c>
      <c r="H23" s="83"/>
    </row>
    <row r="24" spans="1:8" x14ac:dyDescent="0.25">
      <c r="A24" s="100" t="s">
        <v>114</v>
      </c>
      <c r="B24" s="100" t="s">
        <v>67</v>
      </c>
      <c r="C24" s="101">
        <v>1815.58</v>
      </c>
      <c r="D24" s="101">
        <v>7400</v>
      </c>
      <c r="E24" s="101">
        <v>7400</v>
      </c>
      <c r="F24" s="101">
        <v>4618.91</v>
      </c>
      <c r="G24" s="83">
        <f t="shared" si="0"/>
        <v>254.40410227034889</v>
      </c>
      <c r="H24" s="83">
        <f t="shared" si="1"/>
        <v>62.417702702702705</v>
      </c>
    </row>
    <row r="25" spans="1:8" x14ac:dyDescent="0.25">
      <c r="A25" s="100" t="s">
        <v>115</v>
      </c>
      <c r="B25" s="100" t="s">
        <v>224</v>
      </c>
      <c r="C25" s="101">
        <v>1815.58</v>
      </c>
      <c r="D25" s="101">
        <v>7400</v>
      </c>
      <c r="E25" s="101">
        <v>7400</v>
      </c>
      <c r="F25" s="101">
        <v>4618.91</v>
      </c>
      <c r="G25" s="83">
        <f t="shared" si="0"/>
        <v>254.40410227034889</v>
      </c>
      <c r="H25" s="83">
        <f t="shared" si="1"/>
        <v>62.417702702702705</v>
      </c>
    </row>
    <row r="26" spans="1:8" x14ac:dyDescent="0.25">
      <c r="A26" s="100" t="s">
        <v>161</v>
      </c>
      <c r="B26" s="100" t="s">
        <v>68</v>
      </c>
      <c r="C26" s="101">
        <v>90782.080000000002</v>
      </c>
      <c r="D26" s="101">
        <v>198713</v>
      </c>
      <c r="E26" s="101">
        <v>198713</v>
      </c>
      <c r="F26" s="101">
        <v>202684.06</v>
      </c>
      <c r="G26" s="83">
        <f t="shared" si="0"/>
        <v>223.26439314895629</v>
      </c>
      <c r="H26" s="83">
        <f t="shared" si="1"/>
        <v>101.99838963731614</v>
      </c>
    </row>
    <row r="27" spans="1:8" x14ac:dyDescent="0.25">
      <c r="A27" s="100" t="s">
        <v>297</v>
      </c>
      <c r="B27" s="100" t="s">
        <v>223</v>
      </c>
      <c r="C27" s="101"/>
      <c r="D27" s="101">
        <v>104713</v>
      </c>
      <c r="E27" s="101">
        <v>104713</v>
      </c>
      <c r="F27" s="101">
        <v>104757.34</v>
      </c>
      <c r="G27" s="83"/>
      <c r="H27" s="83">
        <f t="shared" si="1"/>
        <v>100.04234431254955</v>
      </c>
    </row>
    <row r="28" spans="1:8" x14ac:dyDescent="0.25">
      <c r="A28" s="100" t="s">
        <v>225</v>
      </c>
      <c r="B28" s="100" t="s">
        <v>226</v>
      </c>
      <c r="C28" s="101">
        <v>90782.080000000002</v>
      </c>
      <c r="D28" s="101">
        <v>94000</v>
      </c>
      <c r="E28" s="101">
        <v>94000</v>
      </c>
      <c r="F28" s="101">
        <v>97926.720000000001</v>
      </c>
      <c r="G28" s="83">
        <f t="shared" si="0"/>
        <v>107.87009947337624</v>
      </c>
      <c r="H28" s="83">
        <f t="shared" si="1"/>
        <v>104.17736170212766</v>
      </c>
    </row>
    <row r="29" spans="1:8" x14ac:dyDescent="0.25">
      <c r="A29" s="100" t="s">
        <v>227</v>
      </c>
      <c r="B29" s="100" t="s">
        <v>69</v>
      </c>
      <c r="C29" s="101">
        <v>1295197.97</v>
      </c>
      <c r="D29" s="101">
        <v>1571032</v>
      </c>
      <c r="E29" s="101">
        <v>1571032</v>
      </c>
      <c r="F29" s="101">
        <v>1512873.11</v>
      </c>
      <c r="G29" s="83">
        <f t="shared" si="0"/>
        <v>116.80632189378741</v>
      </c>
      <c r="H29" s="83">
        <f t="shared" si="1"/>
        <v>96.298045488570565</v>
      </c>
    </row>
    <row r="30" spans="1:8" x14ac:dyDescent="0.25">
      <c r="A30" s="100" t="s">
        <v>298</v>
      </c>
      <c r="B30" s="100" t="s">
        <v>299</v>
      </c>
      <c r="C30" s="101"/>
      <c r="D30" s="101">
        <v>945</v>
      </c>
      <c r="E30" s="101">
        <v>945</v>
      </c>
      <c r="F30" s="101">
        <v>945</v>
      </c>
      <c r="G30" s="83"/>
      <c r="H30" s="83">
        <f t="shared" si="1"/>
        <v>100</v>
      </c>
    </row>
    <row r="31" spans="1:8" x14ac:dyDescent="0.25">
      <c r="A31" s="100" t="s">
        <v>228</v>
      </c>
      <c r="B31" s="100" t="s">
        <v>229</v>
      </c>
      <c r="C31" s="101">
        <v>1295197.97</v>
      </c>
      <c r="D31" s="101">
        <v>1570087</v>
      </c>
      <c r="E31" s="101">
        <v>1570087</v>
      </c>
      <c r="F31" s="101">
        <v>1511928.11</v>
      </c>
      <c r="G31" s="83">
        <f t="shared" si="0"/>
        <v>116.73336007467647</v>
      </c>
      <c r="H31" s="83">
        <f t="shared" si="1"/>
        <v>96.295817365534532</v>
      </c>
    </row>
    <row r="32" spans="1:8" x14ac:dyDescent="0.25">
      <c r="A32" s="100" t="s">
        <v>95</v>
      </c>
      <c r="B32" s="100" t="s">
        <v>70</v>
      </c>
      <c r="C32" s="101"/>
      <c r="D32" s="101">
        <v>400</v>
      </c>
      <c r="E32" s="101">
        <v>400</v>
      </c>
      <c r="F32" s="101">
        <v>120</v>
      </c>
      <c r="G32" s="83"/>
      <c r="H32" s="83">
        <f t="shared" si="1"/>
        <v>30</v>
      </c>
    </row>
    <row r="33" spans="1:8" x14ac:dyDescent="0.25">
      <c r="A33" s="100" t="s">
        <v>230</v>
      </c>
      <c r="B33" s="100" t="s">
        <v>231</v>
      </c>
      <c r="C33" s="101"/>
      <c r="D33" s="101">
        <v>400</v>
      </c>
      <c r="E33" s="101">
        <v>400</v>
      </c>
      <c r="F33" s="101">
        <v>120</v>
      </c>
      <c r="G33" s="83"/>
      <c r="H33" s="83">
        <f t="shared" si="1"/>
        <v>30</v>
      </c>
    </row>
    <row r="34" spans="1:8" x14ac:dyDescent="0.25">
      <c r="A34" s="100" t="s">
        <v>200</v>
      </c>
      <c r="B34" s="100" t="s">
        <v>232</v>
      </c>
      <c r="C34" s="101">
        <v>39.82</v>
      </c>
      <c r="D34" s="101"/>
      <c r="E34" s="101"/>
      <c r="F34" s="101"/>
      <c r="G34" s="83">
        <f t="shared" si="0"/>
        <v>0</v>
      </c>
      <c r="H34" s="83"/>
    </row>
    <row r="35" spans="1:8" x14ac:dyDescent="0.25">
      <c r="A35" s="100" t="s">
        <v>233</v>
      </c>
      <c r="B35" s="100" t="s">
        <v>234</v>
      </c>
      <c r="C35" s="101">
        <v>39.82</v>
      </c>
      <c r="D35" s="101"/>
      <c r="E35" s="101"/>
      <c r="F35" s="101"/>
      <c r="G35" s="83">
        <f t="shared" si="0"/>
        <v>0</v>
      </c>
      <c r="H35" s="83"/>
    </row>
    <row r="36" spans="1:8" x14ac:dyDescent="0.25">
      <c r="A36" s="100" t="s">
        <v>235</v>
      </c>
      <c r="B36" s="100" t="s">
        <v>236</v>
      </c>
      <c r="C36" s="101">
        <v>2345.4499999999998</v>
      </c>
      <c r="D36" s="101">
        <v>14619</v>
      </c>
      <c r="E36" s="101">
        <v>14619</v>
      </c>
      <c r="F36" s="101">
        <v>9223</v>
      </c>
      <c r="G36" s="83">
        <f t="shared" si="0"/>
        <v>393.22944424310901</v>
      </c>
      <c r="H36" s="83">
        <f t="shared" si="1"/>
        <v>63.08913058348724</v>
      </c>
    </row>
    <row r="37" spans="1:8" x14ac:dyDescent="0.25">
      <c r="A37" s="100" t="s">
        <v>237</v>
      </c>
      <c r="B37" s="100" t="s">
        <v>238</v>
      </c>
      <c r="C37" s="101"/>
      <c r="D37" s="101">
        <v>3521</v>
      </c>
      <c r="E37" s="101">
        <v>3521</v>
      </c>
      <c r="F37" s="101"/>
      <c r="G37" s="83"/>
      <c r="H37" s="83">
        <f t="shared" si="1"/>
        <v>0</v>
      </c>
    </row>
    <row r="38" spans="1:8" x14ac:dyDescent="0.25">
      <c r="A38" s="100" t="s">
        <v>300</v>
      </c>
      <c r="B38" s="100" t="s">
        <v>301</v>
      </c>
      <c r="C38" s="101"/>
      <c r="D38" s="101">
        <v>5410</v>
      </c>
      <c r="E38" s="101">
        <v>5410</v>
      </c>
      <c r="F38" s="101">
        <v>3535</v>
      </c>
      <c r="G38" s="83"/>
      <c r="H38" s="83">
        <f t="shared" si="1"/>
        <v>65.34195933456563</v>
      </c>
    </row>
    <row r="39" spans="1:8" x14ac:dyDescent="0.25">
      <c r="A39" s="100" t="s">
        <v>239</v>
      </c>
      <c r="B39" s="100" t="s">
        <v>240</v>
      </c>
      <c r="C39" s="101">
        <v>2299.4499999999998</v>
      </c>
      <c r="D39" s="101">
        <v>5688</v>
      </c>
      <c r="E39" s="101">
        <v>5688</v>
      </c>
      <c r="F39" s="101">
        <v>5688</v>
      </c>
      <c r="G39" s="83">
        <f t="shared" si="0"/>
        <v>247.36349996738355</v>
      </c>
      <c r="H39" s="83">
        <f t="shared" si="1"/>
        <v>100</v>
      </c>
    </row>
    <row r="40" spans="1:8" x14ac:dyDescent="0.25">
      <c r="A40" s="98" t="s">
        <v>241</v>
      </c>
      <c r="B40" s="98" t="s">
        <v>242</v>
      </c>
      <c r="C40" s="99">
        <v>46</v>
      </c>
      <c r="D40" s="99"/>
      <c r="E40" s="99"/>
      <c r="F40" s="99"/>
      <c r="G40" s="83">
        <f t="shared" si="0"/>
        <v>0</v>
      </c>
      <c r="H40" s="83"/>
    </row>
    <row r="41" spans="1:8" x14ac:dyDescent="0.25">
      <c r="A41" s="102"/>
      <c r="B41" s="102" t="s">
        <v>64</v>
      </c>
      <c r="C41" s="103">
        <v>1573675.63</v>
      </c>
      <c r="D41" s="103">
        <v>1898632</v>
      </c>
      <c r="E41" s="103">
        <v>1898632</v>
      </c>
      <c r="F41" s="103">
        <v>1821193.63</v>
      </c>
      <c r="G41" s="83">
        <f t="shared" si="0"/>
        <v>115.7286543224921</v>
      </c>
      <c r="H41" s="83">
        <f t="shared" si="1"/>
        <v>95.921359694769706</v>
      </c>
    </row>
    <row r="42" spans="1:8" x14ac:dyDescent="0.25">
      <c r="G42" s="78"/>
      <c r="H42" s="96"/>
    </row>
    <row r="43" spans="1:8" x14ac:dyDescent="0.25">
      <c r="G43" s="78"/>
      <c r="H43" s="96"/>
    </row>
    <row r="44" spans="1:8" x14ac:dyDescent="0.25">
      <c r="G44" s="78"/>
      <c r="H44" s="96"/>
    </row>
    <row r="45" spans="1:8" x14ac:dyDescent="0.25">
      <c r="G45" s="78"/>
      <c r="H45" s="96"/>
    </row>
    <row r="46" spans="1:8" x14ac:dyDescent="0.25">
      <c r="H46" s="33"/>
    </row>
    <row r="47" spans="1:8" x14ac:dyDescent="0.25">
      <c r="H47" s="33"/>
    </row>
    <row r="48" spans="1:8" x14ac:dyDescent="0.25">
      <c r="H48" s="33"/>
    </row>
    <row r="49" spans="8:8" x14ac:dyDescent="0.25">
      <c r="H49" s="33"/>
    </row>
    <row r="50" spans="8:8" x14ac:dyDescent="0.25">
      <c r="H50" s="33"/>
    </row>
    <row r="51" spans="8:8" x14ac:dyDescent="0.25">
      <c r="H51" s="33"/>
    </row>
    <row r="52" spans="8:8" x14ac:dyDescent="0.25">
      <c r="H52" s="33"/>
    </row>
    <row r="53" spans="8:8" x14ac:dyDescent="0.25">
      <c r="H53" s="33"/>
    </row>
    <row r="54" spans="8:8" x14ac:dyDescent="0.25">
      <c r="H54" s="33"/>
    </row>
    <row r="55" spans="8:8" x14ac:dyDescent="0.25">
      <c r="H55" s="33"/>
    </row>
    <row r="56" spans="8:8" x14ac:dyDescent="0.25">
      <c r="H56" s="33"/>
    </row>
    <row r="57" spans="8:8" x14ac:dyDescent="0.25">
      <c r="H57" s="33"/>
    </row>
    <row r="58" spans="8:8" x14ac:dyDescent="0.25">
      <c r="H58" s="33"/>
    </row>
    <row r="59" spans="8:8" x14ac:dyDescent="0.25">
      <c r="H59" s="33"/>
    </row>
    <row r="60" spans="8:8" x14ac:dyDescent="0.25">
      <c r="H60" s="33"/>
    </row>
    <row r="61" spans="8:8" x14ac:dyDescent="0.25">
      <c r="H61" s="33"/>
    </row>
    <row r="62" spans="8:8" x14ac:dyDescent="0.25">
      <c r="H62" s="33"/>
    </row>
    <row r="63" spans="8:8" x14ac:dyDescent="0.25">
      <c r="H63" s="33"/>
    </row>
    <row r="64" spans="8:8" x14ac:dyDescent="0.25">
      <c r="H64" s="33"/>
    </row>
  </sheetData>
  <mergeCells count="2">
    <mergeCell ref="A1:H1"/>
    <mergeCell ref="A2:H2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zoomScaleNormal="100" workbookViewId="0">
      <selection activeCell="D14" sqref="D14"/>
    </sheetView>
  </sheetViews>
  <sheetFormatPr defaultColWidth="8.85546875" defaultRowHeight="15" x14ac:dyDescent="0.25"/>
  <cols>
    <col min="1" max="1" width="15.7109375" style="33" customWidth="1" collapsed="1"/>
    <col min="2" max="2" width="35.7109375" style="33" customWidth="1" collapsed="1"/>
    <col min="3" max="3" width="17" style="33" customWidth="1" collapsed="1"/>
    <col min="4" max="5" width="15.140625" style="33" bestFit="1" customWidth="1"/>
    <col min="6" max="6" width="12.42578125" style="33" bestFit="1" customWidth="1" collapsed="1"/>
    <col min="7" max="7" width="12.7109375" style="33" customWidth="1" collapsed="1"/>
    <col min="8" max="8" width="10.7109375" style="37" customWidth="1" collapsed="1"/>
    <col min="9" max="16384" width="8.85546875" style="33"/>
  </cols>
  <sheetData>
    <row r="1" spans="1:8" x14ac:dyDescent="0.25">
      <c r="A1" s="145" t="s">
        <v>91</v>
      </c>
      <c r="B1" s="145"/>
      <c r="C1" s="145"/>
      <c r="D1" s="145"/>
      <c r="E1" s="145"/>
      <c r="F1" s="145"/>
      <c r="G1" s="145"/>
      <c r="H1" s="145"/>
    </row>
    <row r="2" spans="1:8" x14ac:dyDescent="0.25">
      <c r="A2" s="145" t="s">
        <v>94</v>
      </c>
      <c r="B2" s="145"/>
      <c r="C2" s="145"/>
      <c r="D2" s="145"/>
      <c r="E2" s="145"/>
      <c r="F2" s="145"/>
      <c r="G2" s="145"/>
      <c r="H2" s="145"/>
    </row>
    <row r="3" spans="1:8" s="34" customFormat="1" ht="30" x14ac:dyDescent="0.25">
      <c r="A3" s="68" t="s">
        <v>92</v>
      </c>
      <c r="B3" s="69" t="s">
        <v>4</v>
      </c>
      <c r="C3" s="69" t="s">
        <v>348</v>
      </c>
      <c r="D3" s="69" t="s">
        <v>351</v>
      </c>
      <c r="E3" s="30" t="s">
        <v>290</v>
      </c>
      <c r="F3" s="69" t="s">
        <v>350</v>
      </c>
      <c r="G3" s="69" t="s">
        <v>5</v>
      </c>
      <c r="H3" s="70" t="s">
        <v>5</v>
      </c>
    </row>
    <row r="4" spans="1:8" ht="16.149999999999999" customHeight="1" x14ac:dyDescent="0.25">
      <c r="A4" s="55" t="s">
        <v>6</v>
      </c>
      <c r="B4" s="55" t="s">
        <v>7</v>
      </c>
      <c r="C4" s="55" t="s">
        <v>8</v>
      </c>
      <c r="D4" s="55">
        <v>4</v>
      </c>
      <c r="E4" s="55">
        <v>5</v>
      </c>
      <c r="F4" s="55">
        <v>6</v>
      </c>
      <c r="G4" s="55" t="s">
        <v>188</v>
      </c>
      <c r="H4" s="71" t="s">
        <v>189</v>
      </c>
    </row>
    <row r="5" spans="1:8" x14ac:dyDescent="0.25">
      <c r="A5" s="39" t="s">
        <v>246</v>
      </c>
      <c r="B5" s="39" t="s">
        <v>71</v>
      </c>
      <c r="C5" s="82">
        <v>1582744.89</v>
      </c>
      <c r="D5" s="82">
        <v>1884013</v>
      </c>
      <c r="E5" s="82">
        <v>1884013</v>
      </c>
      <c r="F5" s="82">
        <v>1668074.31</v>
      </c>
      <c r="G5" s="83">
        <f>F5/C5*100</f>
        <v>105.39123016849545</v>
      </c>
      <c r="H5" s="83">
        <f>F5/E5*100</f>
        <v>88.538365181131979</v>
      </c>
    </row>
    <row r="6" spans="1:8" x14ac:dyDescent="0.25">
      <c r="A6" s="39" t="s">
        <v>245</v>
      </c>
      <c r="B6" s="39" t="s">
        <v>72</v>
      </c>
      <c r="C6" s="82">
        <v>1582744.89</v>
      </c>
      <c r="D6" s="82">
        <v>1884013</v>
      </c>
      <c r="E6" s="82">
        <v>1884013</v>
      </c>
      <c r="F6" s="82">
        <v>1668074.31</v>
      </c>
      <c r="G6" s="83">
        <f t="shared" ref="G6:G7" si="0">F6/C6*100</f>
        <v>105.39123016849545</v>
      </c>
      <c r="H6" s="83">
        <f t="shared" ref="H6:H7" si="1">F6/E6*100</f>
        <v>88.538365181131979</v>
      </c>
    </row>
    <row r="7" spans="1:8" x14ac:dyDescent="0.25">
      <c r="A7" s="39" t="s">
        <v>244</v>
      </c>
      <c r="B7" s="39" t="s">
        <v>243</v>
      </c>
      <c r="C7" s="82">
        <v>1582744.89</v>
      </c>
      <c r="D7" s="82">
        <v>1884013</v>
      </c>
      <c r="E7" s="82">
        <v>1884013</v>
      </c>
      <c r="F7" s="82">
        <v>1668074.31</v>
      </c>
      <c r="G7" s="83">
        <f t="shared" si="0"/>
        <v>105.39123016849545</v>
      </c>
      <c r="H7" s="83">
        <f t="shared" si="1"/>
        <v>88.538365181131979</v>
      </c>
    </row>
  </sheetData>
  <mergeCells count="2">
    <mergeCell ref="A1:H1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"/>
  <sheetViews>
    <sheetView zoomScaleNormal="100" workbookViewId="0">
      <selection activeCell="G4" sqref="G4"/>
    </sheetView>
  </sheetViews>
  <sheetFormatPr defaultColWidth="8.85546875" defaultRowHeight="15" x14ac:dyDescent="0.25"/>
  <cols>
    <col min="1" max="1" width="10.7109375" style="43" customWidth="1"/>
    <col min="2" max="2" width="40.7109375" style="43" customWidth="1"/>
    <col min="3" max="5" width="15.7109375" style="43" customWidth="1"/>
    <col min="6" max="6" width="14.140625" style="43" customWidth="1"/>
    <col min="7" max="7" width="13.5703125" style="43" customWidth="1"/>
    <col min="8" max="8" width="17.42578125" style="43" customWidth="1"/>
    <col min="9" max="16384" width="8.85546875" style="43"/>
  </cols>
  <sheetData>
    <row r="1" spans="1:8" x14ac:dyDescent="0.25">
      <c r="A1" s="147" t="s">
        <v>91</v>
      </c>
      <c r="B1" s="147"/>
      <c r="C1" s="147"/>
      <c r="D1" s="147"/>
      <c r="E1" s="147"/>
      <c r="F1" s="147"/>
      <c r="G1" s="147"/>
      <c r="H1" s="147"/>
    </row>
    <row r="2" spans="1:8" x14ac:dyDescent="0.25">
      <c r="A2" s="147" t="s">
        <v>285</v>
      </c>
      <c r="B2" s="147"/>
      <c r="C2" s="147"/>
      <c r="D2" s="147"/>
      <c r="E2" s="147"/>
      <c r="F2" s="147"/>
      <c r="G2" s="147"/>
      <c r="H2" s="147"/>
    </row>
    <row r="3" spans="1:8" s="27" customFormat="1" ht="30" x14ac:dyDescent="0.25">
      <c r="A3" s="68" t="s">
        <v>92</v>
      </c>
      <c r="B3" s="69" t="s">
        <v>4</v>
      </c>
      <c r="C3" s="69" t="s">
        <v>348</v>
      </c>
      <c r="D3" s="30" t="s">
        <v>349</v>
      </c>
      <c r="E3" s="30" t="s">
        <v>290</v>
      </c>
      <c r="F3" s="69" t="s">
        <v>350</v>
      </c>
      <c r="G3" s="69" t="s">
        <v>5</v>
      </c>
      <c r="H3" s="70" t="s">
        <v>5</v>
      </c>
    </row>
    <row r="4" spans="1:8" x14ac:dyDescent="0.25">
      <c r="A4" s="55" t="s">
        <v>6</v>
      </c>
      <c r="B4" s="55" t="s">
        <v>7</v>
      </c>
      <c r="C4" s="55" t="s">
        <v>8</v>
      </c>
      <c r="D4" s="55" t="s">
        <v>9</v>
      </c>
      <c r="E4" s="55" t="s">
        <v>10</v>
      </c>
      <c r="F4" s="55" t="s">
        <v>187</v>
      </c>
      <c r="G4" s="55" t="s">
        <v>188</v>
      </c>
      <c r="H4" s="71" t="s">
        <v>189</v>
      </c>
    </row>
    <row r="5" spans="1:8" x14ac:dyDescent="0.25">
      <c r="A5" s="41"/>
      <c r="B5" s="42" t="s">
        <v>174</v>
      </c>
      <c r="C5" s="41"/>
      <c r="D5" s="41"/>
      <c r="E5" s="41"/>
      <c r="F5" s="41"/>
      <c r="G5" s="41"/>
      <c r="H5" s="41"/>
    </row>
    <row r="6" spans="1:8" x14ac:dyDescent="0.25">
      <c r="A6" s="44">
        <v>8</v>
      </c>
      <c r="B6" s="44" t="s">
        <v>175</v>
      </c>
      <c r="C6" s="45"/>
      <c r="D6" s="45"/>
      <c r="E6" s="45"/>
      <c r="F6" s="45"/>
      <c r="G6" s="45"/>
      <c r="H6" s="45"/>
    </row>
    <row r="7" spans="1:8" x14ac:dyDescent="0.25">
      <c r="A7" s="46">
        <v>84</v>
      </c>
      <c r="B7" s="46" t="s">
        <v>176</v>
      </c>
      <c r="C7" s="45"/>
      <c r="D7" s="45"/>
      <c r="E7" s="45"/>
      <c r="F7" s="45"/>
      <c r="G7" s="45"/>
      <c r="H7" s="45"/>
    </row>
    <row r="8" spans="1:8" x14ac:dyDescent="0.25">
      <c r="A8" s="44"/>
      <c r="B8" s="42" t="s">
        <v>177</v>
      </c>
      <c r="C8" s="45"/>
      <c r="D8" s="45"/>
      <c r="E8" s="45"/>
      <c r="F8" s="45"/>
      <c r="G8" s="45"/>
      <c r="H8" s="45"/>
    </row>
    <row r="9" spans="1:8" ht="30" x14ac:dyDescent="0.25">
      <c r="A9" s="47">
        <v>5</v>
      </c>
      <c r="B9" s="48" t="s">
        <v>178</v>
      </c>
      <c r="C9" s="45"/>
      <c r="D9" s="45"/>
      <c r="E9" s="45"/>
      <c r="F9" s="45"/>
      <c r="G9" s="45"/>
      <c r="H9" s="45"/>
    </row>
    <row r="10" spans="1:8" ht="30" x14ac:dyDescent="0.25">
      <c r="A10" s="46">
        <v>54</v>
      </c>
      <c r="B10" s="49" t="s">
        <v>179</v>
      </c>
      <c r="C10" s="45"/>
      <c r="D10" s="45"/>
      <c r="E10" s="45"/>
      <c r="F10" s="45"/>
      <c r="G10" s="45"/>
      <c r="H10" s="50"/>
    </row>
  </sheetData>
  <mergeCells count="2">
    <mergeCell ref="A1:H1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2"/>
  <sheetViews>
    <sheetView zoomScaleNormal="100" workbookViewId="0">
      <selection activeCell="G3" sqref="G3"/>
    </sheetView>
  </sheetViews>
  <sheetFormatPr defaultColWidth="8.85546875" defaultRowHeight="15" x14ac:dyDescent="0.25"/>
  <cols>
    <col min="1" max="1" width="10.7109375" style="53" customWidth="1"/>
    <col min="2" max="2" width="40.7109375" style="53" customWidth="1"/>
    <col min="3" max="5" width="15.7109375" style="53" customWidth="1"/>
    <col min="6" max="6" width="14.140625" style="53" customWidth="1"/>
    <col min="7" max="7" width="13.5703125" style="53" customWidth="1"/>
    <col min="8" max="8" width="17.42578125" style="53" customWidth="1"/>
    <col min="9" max="16384" width="8.85546875" style="53"/>
  </cols>
  <sheetData>
    <row r="1" spans="1:8" x14ac:dyDescent="0.25">
      <c r="A1" s="145" t="s">
        <v>91</v>
      </c>
      <c r="B1" s="145"/>
      <c r="C1" s="145"/>
      <c r="D1" s="145"/>
      <c r="E1" s="145"/>
      <c r="F1" s="145"/>
      <c r="G1" s="145"/>
      <c r="H1" s="145"/>
    </row>
    <row r="2" spans="1:8" x14ac:dyDescent="0.25">
      <c r="A2" s="145" t="s">
        <v>286</v>
      </c>
      <c r="B2" s="145"/>
      <c r="C2" s="145"/>
      <c r="D2" s="145"/>
      <c r="E2" s="145"/>
      <c r="F2" s="145"/>
      <c r="G2" s="145"/>
      <c r="H2" s="145"/>
    </row>
    <row r="3" spans="1:8" s="54" customFormat="1" ht="30" x14ac:dyDescent="0.25">
      <c r="A3" s="68" t="s">
        <v>92</v>
      </c>
      <c r="B3" s="69" t="s">
        <v>4</v>
      </c>
      <c r="C3" s="69" t="s">
        <v>93</v>
      </c>
      <c r="D3" s="30" t="s">
        <v>295</v>
      </c>
      <c r="E3" s="30" t="s">
        <v>290</v>
      </c>
      <c r="F3" s="69" t="s">
        <v>294</v>
      </c>
      <c r="G3" s="69" t="s">
        <v>5</v>
      </c>
      <c r="H3" s="70" t="s">
        <v>5</v>
      </c>
    </row>
    <row r="4" spans="1:8" x14ac:dyDescent="0.25">
      <c r="A4" s="55" t="s">
        <v>6</v>
      </c>
      <c r="B4" s="55" t="s">
        <v>7</v>
      </c>
      <c r="C4" s="55" t="s">
        <v>8</v>
      </c>
      <c r="D4" s="55" t="s">
        <v>9</v>
      </c>
      <c r="E4" s="55" t="s">
        <v>10</v>
      </c>
      <c r="F4" s="55" t="s">
        <v>187</v>
      </c>
      <c r="G4" s="55" t="s">
        <v>188</v>
      </c>
      <c r="H4" s="71" t="s">
        <v>189</v>
      </c>
    </row>
    <row r="5" spans="1:8" x14ac:dyDescent="0.25">
      <c r="A5" s="51"/>
      <c r="B5" s="56" t="s">
        <v>174</v>
      </c>
      <c r="C5" s="51"/>
      <c r="D5" s="51"/>
      <c r="E5" s="51"/>
      <c r="F5" s="51"/>
      <c r="G5" s="51"/>
      <c r="H5" s="51"/>
    </row>
    <row r="6" spans="1:8" x14ac:dyDescent="0.25">
      <c r="A6" s="56">
        <v>8</v>
      </c>
      <c r="B6" s="56" t="s">
        <v>180</v>
      </c>
      <c r="C6" s="57"/>
      <c r="D6" s="57"/>
      <c r="E6" s="57"/>
      <c r="F6" s="57"/>
      <c r="G6" s="57"/>
      <c r="H6" s="57"/>
    </row>
    <row r="7" spans="1:8" x14ac:dyDescent="0.25">
      <c r="A7" s="58">
        <v>81</v>
      </c>
      <c r="B7" s="62" t="s">
        <v>180</v>
      </c>
      <c r="C7" s="57"/>
      <c r="D7" s="57"/>
      <c r="E7" s="57"/>
      <c r="F7" s="57"/>
      <c r="G7" s="57"/>
      <c r="H7" s="57"/>
    </row>
    <row r="8" spans="1:8" x14ac:dyDescent="0.25">
      <c r="A8" s="59"/>
      <c r="B8" s="56" t="s">
        <v>177</v>
      </c>
      <c r="C8" s="57"/>
      <c r="D8" s="57"/>
      <c r="E8" s="57"/>
      <c r="F8" s="57"/>
      <c r="G8" s="57"/>
      <c r="H8" s="57"/>
    </row>
    <row r="9" spans="1:8" x14ac:dyDescent="0.25">
      <c r="A9" s="58">
        <v>1</v>
      </c>
      <c r="B9" s="60" t="s">
        <v>66</v>
      </c>
      <c r="C9" s="57"/>
      <c r="D9" s="57"/>
      <c r="E9" s="57"/>
      <c r="F9" s="57"/>
      <c r="G9" s="57"/>
      <c r="H9" s="61"/>
    </row>
    <row r="10" spans="1:8" x14ac:dyDescent="0.25">
      <c r="A10" s="52">
        <v>11</v>
      </c>
      <c r="B10" s="63" t="s">
        <v>66</v>
      </c>
      <c r="C10" s="57"/>
      <c r="D10" s="57"/>
      <c r="E10" s="57"/>
      <c r="F10" s="57"/>
      <c r="G10" s="57"/>
      <c r="H10" s="61"/>
    </row>
    <row r="11" spans="1:8" x14ac:dyDescent="0.25">
      <c r="A11" s="56">
        <v>3</v>
      </c>
      <c r="B11" s="60" t="s">
        <v>181</v>
      </c>
      <c r="C11" s="57"/>
      <c r="D11" s="57"/>
      <c r="E11" s="57"/>
      <c r="F11" s="57"/>
      <c r="G11" s="57"/>
      <c r="H11" s="61"/>
    </row>
    <row r="12" spans="1:8" x14ac:dyDescent="0.25">
      <c r="A12" s="58">
        <v>31</v>
      </c>
      <c r="B12" s="63" t="s">
        <v>181</v>
      </c>
      <c r="C12" s="57"/>
      <c r="D12" s="57"/>
      <c r="E12" s="57"/>
      <c r="F12" s="57"/>
      <c r="G12" s="57"/>
      <c r="H12" s="61"/>
    </row>
  </sheetData>
  <mergeCells count="2">
    <mergeCell ref="A1:H1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6"/>
  <sheetViews>
    <sheetView topLeftCell="A106" zoomScaleNormal="100" workbookViewId="0">
      <selection activeCell="E120" sqref="E120"/>
    </sheetView>
  </sheetViews>
  <sheetFormatPr defaultRowHeight="15" x14ac:dyDescent="0.25"/>
  <cols>
    <col min="1" max="1" width="12" style="78" bestFit="1" customWidth="1"/>
    <col min="2" max="2" width="35.5703125" style="78" customWidth="1"/>
    <col min="3" max="3" width="16.28515625" style="78" customWidth="1"/>
    <col min="4" max="4" width="16.85546875" style="78" customWidth="1"/>
    <col min="5" max="5" width="14.85546875" style="78" customWidth="1"/>
    <col min="6" max="6" width="20.5703125" style="78" bestFit="1" customWidth="1"/>
    <col min="7" max="16384" width="9.140625" style="78"/>
  </cols>
  <sheetData>
    <row r="1" spans="1:6" x14ac:dyDescent="0.25">
      <c r="A1" s="104" t="s">
        <v>344</v>
      </c>
      <c r="B1" s="104"/>
      <c r="C1" s="104"/>
      <c r="D1" s="104"/>
      <c r="E1" s="104"/>
      <c r="F1" s="104"/>
    </row>
    <row r="2" spans="1:6" x14ac:dyDescent="0.25">
      <c r="A2" s="104" t="s">
        <v>287</v>
      </c>
      <c r="B2" s="104"/>
      <c r="C2" s="104"/>
      <c r="D2" s="104"/>
      <c r="E2" s="104"/>
      <c r="F2" s="104"/>
    </row>
    <row r="3" spans="1:6" x14ac:dyDescent="0.25">
      <c r="A3" s="104"/>
      <c r="B3" s="104"/>
      <c r="C3" s="104"/>
      <c r="D3" s="104"/>
      <c r="E3" s="104"/>
      <c r="F3" s="104"/>
    </row>
    <row r="4" spans="1:6" x14ac:dyDescent="0.25">
      <c r="A4" s="105" t="s">
        <v>0</v>
      </c>
      <c r="B4" s="105" t="s">
        <v>4</v>
      </c>
      <c r="C4" s="106" t="s">
        <v>351</v>
      </c>
      <c r="D4" s="106" t="s">
        <v>342</v>
      </c>
      <c r="E4" s="106" t="s">
        <v>352</v>
      </c>
      <c r="F4" s="105" t="s">
        <v>303</v>
      </c>
    </row>
    <row r="5" spans="1:6" x14ac:dyDescent="0.25">
      <c r="A5" s="106" t="s">
        <v>6</v>
      </c>
      <c r="B5" s="106" t="s">
        <v>7</v>
      </c>
      <c r="C5" s="106" t="s">
        <v>8</v>
      </c>
      <c r="D5" s="106" t="s">
        <v>9</v>
      </c>
      <c r="E5" s="106" t="s">
        <v>10</v>
      </c>
      <c r="F5" s="106" t="s">
        <v>343</v>
      </c>
    </row>
    <row r="6" spans="1:6" x14ac:dyDescent="0.25">
      <c r="A6" s="104"/>
      <c r="B6" s="107" t="s">
        <v>73</v>
      </c>
      <c r="C6" s="108">
        <v>1898632</v>
      </c>
      <c r="D6" s="108">
        <v>1898632</v>
      </c>
      <c r="E6" s="108">
        <v>1821193.63</v>
      </c>
      <c r="F6" s="109">
        <f>E6/D6*100</f>
        <v>95.921359694769706</v>
      </c>
    </row>
    <row r="7" spans="1:6" x14ac:dyDescent="0.25">
      <c r="A7" s="110">
        <v>11201</v>
      </c>
      <c r="B7" s="107" t="s">
        <v>282</v>
      </c>
      <c r="C7" s="108">
        <v>1898632</v>
      </c>
      <c r="D7" s="108">
        <v>1898632</v>
      </c>
      <c r="E7" s="108">
        <v>1821193.63</v>
      </c>
      <c r="F7" s="109">
        <f t="shared" ref="F7:F70" si="0">E7/D7*100</f>
        <v>95.921359694769706</v>
      </c>
    </row>
    <row r="8" spans="1:6" x14ac:dyDescent="0.25">
      <c r="A8" s="104" t="s">
        <v>281</v>
      </c>
      <c r="B8" s="104" t="s">
        <v>280</v>
      </c>
      <c r="C8" s="108">
        <v>115245</v>
      </c>
      <c r="D8" s="108">
        <v>115245</v>
      </c>
      <c r="E8" s="108">
        <v>107508.65</v>
      </c>
      <c r="F8" s="109">
        <f t="shared" si="0"/>
        <v>93.287040652522876</v>
      </c>
    </row>
    <row r="9" spans="1:6" x14ac:dyDescent="0.25">
      <c r="A9" s="104" t="s">
        <v>279</v>
      </c>
      <c r="B9" s="104" t="s">
        <v>278</v>
      </c>
      <c r="C9" s="108">
        <v>109185</v>
      </c>
      <c r="D9" s="108">
        <v>109185</v>
      </c>
      <c r="E9" s="108">
        <v>101448.65</v>
      </c>
      <c r="F9" s="109">
        <f t="shared" si="0"/>
        <v>92.914457114072434</v>
      </c>
    </row>
    <row r="10" spans="1:6" x14ac:dyDescent="0.25">
      <c r="A10" s="104" t="s">
        <v>304</v>
      </c>
      <c r="B10" s="104" t="s">
        <v>65</v>
      </c>
      <c r="C10" s="108">
        <v>10532</v>
      </c>
      <c r="D10" s="108">
        <v>10532</v>
      </c>
      <c r="E10" s="108">
        <v>2751.31</v>
      </c>
      <c r="F10" s="109">
        <f t="shared" si="0"/>
        <v>26.123338397265478</v>
      </c>
    </row>
    <row r="11" spans="1:6" x14ac:dyDescent="0.25">
      <c r="A11" s="104" t="s">
        <v>122</v>
      </c>
      <c r="B11" s="104" t="s">
        <v>35</v>
      </c>
      <c r="C11" s="108">
        <v>10532</v>
      </c>
      <c r="D11" s="108">
        <v>10532</v>
      </c>
      <c r="E11" s="108">
        <v>2751.31</v>
      </c>
      <c r="F11" s="109">
        <f t="shared" si="0"/>
        <v>26.123338397265478</v>
      </c>
    </row>
    <row r="12" spans="1:6" x14ac:dyDescent="0.25">
      <c r="A12" s="104" t="s">
        <v>305</v>
      </c>
      <c r="B12" s="104" t="s">
        <v>306</v>
      </c>
      <c r="C12" s="108">
        <v>98653</v>
      </c>
      <c r="D12" s="108">
        <v>98653</v>
      </c>
      <c r="E12" s="108">
        <v>98697.34</v>
      </c>
      <c r="F12" s="109">
        <f t="shared" si="0"/>
        <v>100.0449454147365</v>
      </c>
    </row>
    <row r="13" spans="1:6" x14ac:dyDescent="0.25">
      <c r="A13" s="104" t="s">
        <v>122</v>
      </c>
      <c r="B13" s="104" t="s">
        <v>35</v>
      </c>
      <c r="C13" s="108">
        <v>98588</v>
      </c>
      <c r="D13" s="108">
        <v>98588</v>
      </c>
      <c r="E13" s="108">
        <v>98640.99</v>
      </c>
      <c r="F13" s="109">
        <f t="shared" si="0"/>
        <v>100.05374893496166</v>
      </c>
    </row>
    <row r="14" spans="1:6" x14ac:dyDescent="0.25">
      <c r="A14" s="104" t="s">
        <v>150</v>
      </c>
      <c r="B14" s="104" t="s">
        <v>55</v>
      </c>
      <c r="C14" s="108">
        <v>65</v>
      </c>
      <c r="D14" s="108">
        <v>65</v>
      </c>
      <c r="E14" s="108">
        <v>56.35</v>
      </c>
      <c r="F14" s="109">
        <f t="shared" si="0"/>
        <v>86.692307692307693</v>
      </c>
    </row>
    <row r="15" spans="1:6" x14ac:dyDescent="0.25">
      <c r="A15" s="104" t="s">
        <v>307</v>
      </c>
      <c r="B15" s="104" t="s">
        <v>308</v>
      </c>
      <c r="C15" s="108">
        <v>6060</v>
      </c>
      <c r="D15" s="108">
        <v>6060</v>
      </c>
      <c r="E15" s="108">
        <v>6060</v>
      </c>
      <c r="F15" s="109">
        <f t="shared" si="0"/>
        <v>100</v>
      </c>
    </row>
    <row r="16" spans="1:6" x14ac:dyDescent="0.25">
      <c r="A16" s="104" t="s">
        <v>305</v>
      </c>
      <c r="B16" s="104" t="s">
        <v>306</v>
      </c>
      <c r="C16" s="108">
        <v>6060</v>
      </c>
      <c r="D16" s="108">
        <v>6060</v>
      </c>
      <c r="E16" s="108">
        <v>6060</v>
      </c>
      <c r="F16" s="109">
        <f t="shared" si="0"/>
        <v>100</v>
      </c>
    </row>
    <row r="17" spans="1:6" x14ac:dyDescent="0.25">
      <c r="A17" s="104" t="s">
        <v>162</v>
      </c>
      <c r="B17" s="104" t="s">
        <v>60</v>
      </c>
      <c r="C17" s="108">
        <v>6060</v>
      </c>
      <c r="D17" s="108">
        <v>6060</v>
      </c>
      <c r="E17" s="108">
        <v>6060</v>
      </c>
      <c r="F17" s="109">
        <f t="shared" si="0"/>
        <v>100</v>
      </c>
    </row>
    <row r="18" spans="1:6" x14ac:dyDescent="0.25">
      <c r="A18" s="104" t="s">
        <v>277</v>
      </c>
      <c r="B18" s="104" t="s">
        <v>276</v>
      </c>
      <c r="C18" s="108">
        <v>163198</v>
      </c>
      <c r="D18" s="108">
        <v>163198</v>
      </c>
      <c r="E18" s="108">
        <v>164936.67000000001</v>
      </c>
      <c r="F18" s="109">
        <f t="shared" si="0"/>
        <v>101.06537457566883</v>
      </c>
    </row>
    <row r="19" spans="1:6" x14ac:dyDescent="0.25">
      <c r="A19" s="104" t="s">
        <v>275</v>
      </c>
      <c r="B19" s="104" t="s">
        <v>274</v>
      </c>
      <c r="C19" s="108">
        <v>156032</v>
      </c>
      <c r="D19" s="108">
        <v>156032</v>
      </c>
      <c r="E19" s="108">
        <v>159958.45000000001</v>
      </c>
      <c r="F19" s="109">
        <f t="shared" si="0"/>
        <v>102.51643893560296</v>
      </c>
    </row>
    <row r="20" spans="1:6" x14ac:dyDescent="0.25">
      <c r="A20" s="104" t="s">
        <v>304</v>
      </c>
      <c r="B20" s="104" t="s">
        <v>65</v>
      </c>
      <c r="C20" s="108">
        <v>64000</v>
      </c>
      <c r="D20" s="108">
        <v>64000</v>
      </c>
      <c r="E20" s="108">
        <v>64000.52</v>
      </c>
      <c r="F20" s="109">
        <f t="shared" si="0"/>
        <v>100.00081249999999</v>
      </c>
    </row>
    <row r="21" spans="1:6" x14ac:dyDescent="0.25">
      <c r="A21" s="104" t="s">
        <v>115</v>
      </c>
      <c r="B21" s="104" t="s">
        <v>29</v>
      </c>
      <c r="C21" s="108">
        <v>60000</v>
      </c>
      <c r="D21" s="108">
        <v>60000</v>
      </c>
      <c r="E21" s="108">
        <v>60314.37</v>
      </c>
      <c r="F21" s="109">
        <f t="shared" si="0"/>
        <v>100.52395000000001</v>
      </c>
    </row>
    <row r="22" spans="1:6" x14ac:dyDescent="0.25">
      <c r="A22" s="104" t="s">
        <v>122</v>
      </c>
      <c r="B22" s="104" t="s">
        <v>35</v>
      </c>
      <c r="C22" s="108">
        <v>4000</v>
      </c>
      <c r="D22" s="108">
        <v>4000</v>
      </c>
      <c r="E22" s="108">
        <v>3686.15</v>
      </c>
      <c r="F22" s="109">
        <f t="shared" si="0"/>
        <v>92.153750000000002</v>
      </c>
    </row>
    <row r="23" spans="1:6" x14ac:dyDescent="0.25">
      <c r="A23" s="104" t="s">
        <v>309</v>
      </c>
      <c r="B23" s="104" t="s">
        <v>310</v>
      </c>
      <c r="C23" s="108">
        <v>92032</v>
      </c>
      <c r="D23" s="108">
        <v>92032</v>
      </c>
      <c r="E23" s="108">
        <v>95957.93</v>
      </c>
      <c r="F23" s="109">
        <f t="shared" si="0"/>
        <v>104.26583144993045</v>
      </c>
    </row>
    <row r="24" spans="1:6" x14ac:dyDescent="0.25">
      <c r="A24" s="104" t="s">
        <v>115</v>
      </c>
      <c r="B24" s="104" t="s">
        <v>29</v>
      </c>
      <c r="C24" s="108">
        <v>31900</v>
      </c>
      <c r="D24" s="108">
        <v>31900</v>
      </c>
      <c r="E24" s="108">
        <v>31443.24</v>
      </c>
      <c r="F24" s="109">
        <f t="shared" si="0"/>
        <v>98.568150470219436</v>
      </c>
    </row>
    <row r="25" spans="1:6" x14ac:dyDescent="0.25">
      <c r="A25" s="104" t="s">
        <v>122</v>
      </c>
      <c r="B25" s="104" t="s">
        <v>35</v>
      </c>
      <c r="C25" s="108">
        <v>60132</v>
      </c>
      <c r="D25" s="108">
        <v>60132</v>
      </c>
      <c r="E25" s="108">
        <v>64514.69</v>
      </c>
      <c r="F25" s="109">
        <f t="shared" si="0"/>
        <v>107.28844874609193</v>
      </c>
    </row>
    <row r="26" spans="1:6" x14ac:dyDescent="0.25">
      <c r="A26" s="104" t="s">
        <v>273</v>
      </c>
      <c r="B26" s="104" t="s">
        <v>272</v>
      </c>
      <c r="C26" s="108"/>
      <c r="D26" s="108"/>
      <c r="E26" s="108"/>
      <c r="F26" s="109"/>
    </row>
    <row r="27" spans="1:6" x14ac:dyDescent="0.25">
      <c r="A27" s="104" t="s">
        <v>304</v>
      </c>
      <c r="B27" s="104" t="s">
        <v>65</v>
      </c>
      <c r="C27" s="108"/>
      <c r="D27" s="108"/>
      <c r="E27" s="108"/>
      <c r="F27" s="109"/>
    </row>
    <row r="28" spans="1:6" x14ac:dyDescent="0.25">
      <c r="A28" s="104" t="s">
        <v>122</v>
      </c>
      <c r="B28" s="104" t="s">
        <v>35</v>
      </c>
      <c r="C28" s="108"/>
      <c r="D28" s="108"/>
      <c r="E28" s="108"/>
      <c r="F28" s="109"/>
    </row>
    <row r="29" spans="1:6" x14ac:dyDescent="0.25">
      <c r="A29" s="104" t="s">
        <v>271</v>
      </c>
      <c r="B29" s="104" t="s">
        <v>270</v>
      </c>
      <c r="C29" s="108"/>
      <c r="D29" s="108"/>
      <c r="E29" s="108"/>
      <c r="F29" s="109"/>
    </row>
    <row r="30" spans="1:6" x14ac:dyDescent="0.25">
      <c r="A30" s="104" t="s">
        <v>304</v>
      </c>
      <c r="B30" s="104" t="s">
        <v>65</v>
      </c>
      <c r="C30" s="108"/>
      <c r="D30" s="108"/>
      <c r="E30" s="108"/>
      <c r="F30" s="109"/>
    </row>
    <row r="31" spans="1:6" x14ac:dyDescent="0.25">
      <c r="A31" s="104" t="s">
        <v>122</v>
      </c>
      <c r="B31" s="104" t="s">
        <v>35</v>
      </c>
      <c r="C31" s="108"/>
      <c r="D31" s="108"/>
      <c r="E31" s="108"/>
      <c r="F31" s="109"/>
    </row>
    <row r="32" spans="1:6" x14ac:dyDescent="0.25">
      <c r="A32" s="104" t="s">
        <v>269</v>
      </c>
      <c r="B32" s="104" t="s">
        <v>268</v>
      </c>
      <c r="C32" s="108">
        <v>450</v>
      </c>
      <c r="D32" s="108">
        <v>450</v>
      </c>
      <c r="E32" s="108">
        <v>450</v>
      </c>
      <c r="F32" s="109">
        <f t="shared" si="0"/>
        <v>100</v>
      </c>
    </row>
    <row r="33" spans="1:6" x14ac:dyDescent="0.25">
      <c r="A33" s="104" t="s">
        <v>304</v>
      </c>
      <c r="B33" s="104" t="s">
        <v>65</v>
      </c>
      <c r="C33" s="108">
        <v>450</v>
      </c>
      <c r="D33" s="108">
        <v>450</v>
      </c>
      <c r="E33" s="108">
        <v>450</v>
      </c>
      <c r="F33" s="109">
        <f t="shared" si="0"/>
        <v>100</v>
      </c>
    </row>
    <row r="34" spans="1:6" x14ac:dyDescent="0.25">
      <c r="A34" s="104" t="s">
        <v>122</v>
      </c>
      <c r="B34" s="104" t="s">
        <v>35</v>
      </c>
      <c r="C34" s="108">
        <v>450</v>
      </c>
      <c r="D34" s="108">
        <v>450</v>
      </c>
      <c r="E34" s="108">
        <v>450</v>
      </c>
      <c r="F34" s="109">
        <f t="shared" si="0"/>
        <v>100</v>
      </c>
    </row>
    <row r="35" spans="1:6" x14ac:dyDescent="0.25">
      <c r="A35" s="104" t="s">
        <v>267</v>
      </c>
      <c r="B35" s="104" t="s">
        <v>266</v>
      </c>
      <c r="C35" s="108"/>
      <c r="D35" s="108"/>
      <c r="E35" s="108"/>
      <c r="F35" s="109"/>
    </row>
    <row r="36" spans="1:6" x14ac:dyDescent="0.25">
      <c r="A36" s="104" t="s">
        <v>304</v>
      </c>
      <c r="B36" s="104" t="s">
        <v>65</v>
      </c>
      <c r="C36" s="108"/>
      <c r="D36" s="108"/>
      <c r="E36" s="108"/>
      <c r="F36" s="109"/>
    </row>
    <row r="37" spans="1:6" x14ac:dyDescent="0.25">
      <c r="A37" s="104" t="s">
        <v>115</v>
      </c>
      <c r="B37" s="104" t="s">
        <v>29</v>
      </c>
      <c r="C37" s="108"/>
      <c r="D37" s="108"/>
      <c r="E37" s="108"/>
      <c r="F37" s="109"/>
    </row>
    <row r="38" spans="1:6" x14ac:dyDescent="0.25">
      <c r="A38" s="104" t="s">
        <v>122</v>
      </c>
      <c r="B38" s="104" t="s">
        <v>35</v>
      </c>
      <c r="C38" s="108"/>
      <c r="D38" s="108"/>
      <c r="E38" s="108"/>
      <c r="F38" s="109"/>
    </row>
    <row r="39" spans="1:6" x14ac:dyDescent="0.25">
      <c r="A39" s="104" t="s">
        <v>265</v>
      </c>
      <c r="B39" s="104" t="s">
        <v>264</v>
      </c>
      <c r="C39" s="108">
        <v>2900</v>
      </c>
      <c r="D39" s="108">
        <v>2900</v>
      </c>
      <c r="E39" s="108">
        <v>1864.69</v>
      </c>
      <c r="F39" s="109">
        <f t="shared" si="0"/>
        <v>64.299655172413793</v>
      </c>
    </row>
    <row r="40" spans="1:6" x14ac:dyDescent="0.25">
      <c r="A40" s="104" t="s">
        <v>304</v>
      </c>
      <c r="B40" s="104" t="s">
        <v>65</v>
      </c>
      <c r="C40" s="108">
        <v>2900</v>
      </c>
      <c r="D40" s="108">
        <v>2900</v>
      </c>
      <c r="E40" s="108">
        <v>1864.69</v>
      </c>
      <c r="F40" s="109">
        <f t="shared" si="0"/>
        <v>64.299655172413793</v>
      </c>
    </row>
    <row r="41" spans="1:6" x14ac:dyDescent="0.25">
      <c r="A41" s="104" t="s">
        <v>115</v>
      </c>
      <c r="B41" s="104" t="s">
        <v>29</v>
      </c>
      <c r="C41" s="108">
        <v>2900</v>
      </c>
      <c r="D41" s="108">
        <v>2900</v>
      </c>
      <c r="E41" s="108">
        <v>1679.69</v>
      </c>
      <c r="F41" s="109">
        <f t="shared" si="0"/>
        <v>57.920344827586213</v>
      </c>
    </row>
    <row r="42" spans="1:6" x14ac:dyDescent="0.25">
      <c r="A42" s="104" t="s">
        <v>122</v>
      </c>
      <c r="B42" s="104" t="s">
        <v>35</v>
      </c>
      <c r="C42" s="108"/>
      <c r="D42" s="108"/>
      <c r="E42" s="108">
        <v>185</v>
      </c>
      <c r="F42" s="109"/>
    </row>
    <row r="43" spans="1:6" x14ac:dyDescent="0.25">
      <c r="A43" s="104" t="s">
        <v>311</v>
      </c>
      <c r="B43" s="104" t="s">
        <v>312</v>
      </c>
      <c r="C43" s="108">
        <v>1516</v>
      </c>
      <c r="D43" s="108">
        <v>1516</v>
      </c>
      <c r="E43" s="108">
        <v>1259.77</v>
      </c>
      <c r="F43" s="109">
        <f t="shared" si="0"/>
        <v>83.098284960422163</v>
      </c>
    </row>
    <row r="44" spans="1:6" x14ac:dyDescent="0.25">
      <c r="A44" s="104" t="s">
        <v>304</v>
      </c>
      <c r="B44" s="104" t="s">
        <v>65</v>
      </c>
      <c r="C44" s="108">
        <v>1516</v>
      </c>
      <c r="D44" s="108">
        <v>1516</v>
      </c>
      <c r="E44" s="108">
        <v>1259.77</v>
      </c>
      <c r="F44" s="109">
        <f t="shared" si="0"/>
        <v>83.098284960422163</v>
      </c>
    </row>
    <row r="45" spans="1:6" x14ac:dyDescent="0.25">
      <c r="A45" s="104" t="s">
        <v>115</v>
      </c>
      <c r="B45" s="104" t="s">
        <v>29</v>
      </c>
      <c r="C45" s="108">
        <v>1516</v>
      </c>
      <c r="D45" s="108">
        <v>1516</v>
      </c>
      <c r="E45" s="108">
        <v>1259.77</v>
      </c>
      <c r="F45" s="109">
        <f t="shared" si="0"/>
        <v>83.098284960422163</v>
      </c>
    </row>
    <row r="46" spans="1:6" x14ac:dyDescent="0.25">
      <c r="A46" s="104" t="s">
        <v>122</v>
      </c>
      <c r="B46" s="104" t="s">
        <v>35</v>
      </c>
      <c r="C46" s="108"/>
      <c r="D46" s="108"/>
      <c r="E46" s="108"/>
      <c r="F46" s="109"/>
    </row>
    <row r="47" spans="1:6" x14ac:dyDescent="0.25">
      <c r="A47" s="104" t="s">
        <v>313</v>
      </c>
      <c r="B47" s="104" t="s">
        <v>314</v>
      </c>
      <c r="C47" s="108">
        <v>2300</v>
      </c>
      <c r="D47" s="108">
        <v>2300</v>
      </c>
      <c r="E47" s="108">
        <v>1403.76</v>
      </c>
      <c r="F47" s="109">
        <f t="shared" si="0"/>
        <v>61.033043478260872</v>
      </c>
    </row>
    <row r="48" spans="1:6" x14ac:dyDescent="0.25">
      <c r="A48" s="104" t="s">
        <v>304</v>
      </c>
      <c r="B48" s="104" t="s">
        <v>65</v>
      </c>
      <c r="C48" s="108">
        <v>2300</v>
      </c>
      <c r="D48" s="108">
        <v>2300</v>
      </c>
      <c r="E48" s="108">
        <v>1403.76</v>
      </c>
      <c r="F48" s="109">
        <f t="shared" si="0"/>
        <v>61.033043478260872</v>
      </c>
    </row>
    <row r="49" spans="1:6" x14ac:dyDescent="0.25">
      <c r="A49" s="104" t="s">
        <v>115</v>
      </c>
      <c r="B49" s="104" t="s">
        <v>29</v>
      </c>
      <c r="C49" s="108">
        <v>2270</v>
      </c>
      <c r="D49" s="108">
        <v>2270</v>
      </c>
      <c r="E49" s="108">
        <v>1343.76</v>
      </c>
      <c r="F49" s="109">
        <f t="shared" si="0"/>
        <v>59.196475770925105</v>
      </c>
    </row>
    <row r="50" spans="1:6" x14ac:dyDescent="0.25">
      <c r="A50" s="104" t="s">
        <v>122</v>
      </c>
      <c r="B50" s="104" t="s">
        <v>35</v>
      </c>
      <c r="C50" s="108">
        <v>30</v>
      </c>
      <c r="D50" s="108">
        <v>30</v>
      </c>
      <c r="E50" s="108">
        <v>60</v>
      </c>
      <c r="F50" s="109">
        <f t="shared" si="0"/>
        <v>200</v>
      </c>
    </row>
    <row r="51" spans="1:6" x14ac:dyDescent="0.25">
      <c r="A51" s="104" t="s">
        <v>263</v>
      </c>
      <c r="B51" s="104" t="s">
        <v>261</v>
      </c>
      <c r="C51" s="108">
        <v>1598515</v>
      </c>
      <c r="D51" s="108">
        <v>1598515</v>
      </c>
      <c r="E51" s="108">
        <v>1533576.13</v>
      </c>
      <c r="F51" s="109">
        <f t="shared" si="0"/>
        <v>95.937550163745726</v>
      </c>
    </row>
    <row r="52" spans="1:6" x14ac:dyDescent="0.25">
      <c r="A52" s="104" t="s">
        <v>262</v>
      </c>
      <c r="B52" s="104" t="s">
        <v>261</v>
      </c>
      <c r="C52" s="108">
        <v>18402</v>
      </c>
      <c r="D52" s="108">
        <v>18402</v>
      </c>
      <c r="E52" s="108">
        <v>11886.69</v>
      </c>
      <c r="F52" s="109">
        <f t="shared" si="0"/>
        <v>64.594554939680478</v>
      </c>
    </row>
    <row r="53" spans="1:6" x14ac:dyDescent="0.25">
      <c r="A53" s="104" t="s">
        <v>315</v>
      </c>
      <c r="B53" s="104" t="s">
        <v>316</v>
      </c>
      <c r="C53" s="108">
        <v>4663</v>
      </c>
      <c r="D53" s="108">
        <v>4663</v>
      </c>
      <c r="E53" s="108">
        <v>1882.05</v>
      </c>
      <c r="F53" s="109">
        <f t="shared" si="0"/>
        <v>40.361355350632635</v>
      </c>
    </row>
    <row r="54" spans="1:6" x14ac:dyDescent="0.25">
      <c r="A54" s="104" t="s">
        <v>122</v>
      </c>
      <c r="B54" s="104" t="s">
        <v>35</v>
      </c>
      <c r="C54" s="108">
        <v>4663</v>
      </c>
      <c r="D54" s="108">
        <v>4663</v>
      </c>
      <c r="E54" s="108">
        <v>1882.05</v>
      </c>
      <c r="F54" s="109">
        <f t="shared" si="0"/>
        <v>40.361355350632635</v>
      </c>
    </row>
    <row r="55" spans="1:6" x14ac:dyDescent="0.25">
      <c r="A55" s="104" t="s">
        <v>309</v>
      </c>
      <c r="B55" s="104" t="s">
        <v>310</v>
      </c>
      <c r="C55" s="108"/>
      <c r="D55" s="108"/>
      <c r="E55" s="108">
        <v>0.04</v>
      </c>
      <c r="F55" s="109"/>
    </row>
    <row r="56" spans="1:6" x14ac:dyDescent="0.25">
      <c r="A56" s="104" t="s">
        <v>122</v>
      </c>
      <c r="B56" s="104" t="s">
        <v>35</v>
      </c>
      <c r="C56" s="108"/>
      <c r="D56" s="108"/>
      <c r="E56" s="108">
        <v>0.04</v>
      </c>
      <c r="F56" s="109"/>
    </row>
    <row r="57" spans="1:6" x14ac:dyDescent="0.25">
      <c r="A57" s="104" t="s">
        <v>317</v>
      </c>
      <c r="B57" s="104" t="s">
        <v>318</v>
      </c>
      <c r="C57" s="108">
        <v>2720</v>
      </c>
      <c r="D57" s="108">
        <v>2720</v>
      </c>
      <c r="E57" s="108">
        <v>2786.6</v>
      </c>
      <c r="F57" s="109">
        <f t="shared" si="0"/>
        <v>102.4485294117647</v>
      </c>
    </row>
    <row r="58" spans="1:6" x14ac:dyDescent="0.25">
      <c r="A58" s="104" t="s">
        <v>115</v>
      </c>
      <c r="B58" s="104" t="s">
        <v>29</v>
      </c>
      <c r="C58" s="108">
        <v>300</v>
      </c>
      <c r="D58" s="108">
        <v>300</v>
      </c>
      <c r="E58" s="108">
        <v>480</v>
      </c>
      <c r="F58" s="109">
        <f t="shared" si="0"/>
        <v>160</v>
      </c>
    </row>
    <row r="59" spans="1:6" x14ac:dyDescent="0.25">
      <c r="A59" s="104" t="s">
        <v>122</v>
      </c>
      <c r="B59" s="104" t="s">
        <v>35</v>
      </c>
      <c r="C59" s="108">
        <v>1749</v>
      </c>
      <c r="D59" s="108">
        <v>1749</v>
      </c>
      <c r="E59" s="108">
        <v>1636.1</v>
      </c>
      <c r="F59" s="109">
        <f t="shared" si="0"/>
        <v>93.544882790165801</v>
      </c>
    </row>
    <row r="60" spans="1:6" x14ac:dyDescent="0.25">
      <c r="A60" s="104" t="s">
        <v>158</v>
      </c>
      <c r="B60" s="104" t="s">
        <v>319</v>
      </c>
      <c r="C60" s="108">
        <v>671</v>
      </c>
      <c r="D60" s="108">
        <v>671</v>
      </c>
      <c r="E60" s="108">
        <v>670.5</v>
      </c>
      <c r="F60" s="109">
        <f t="shared" si="0"/>
        <v>99.925484351713862</v>
      </c>
    </row>
    <row r="61" spans="1:6" x14ac:dyDescent="0.25">
      <c r="A61" s="104" t="s">
        <v>320</v>
      </c>
      <c r="B61" s="104" t="s">
        <v>321</v>
      </c>
      <c r="C61" s="108"/>
      <c r="D61" s="108"/>
      <c r="E61" s="108"/>
      <c r="F61" s="109"/>
    </row>
    <row r="62" spans="1:6" x14ac:dyDescent="0.25">
      <c r="A62" s="104" t="s">
        <v>122</v>
      </c>
      <c r="B62" s="104" t="s">
        <v>35</v>
      </c>
      <c r="C62" s="108"/>
      <c r="D62" s="108"/>
      <c r="E62" s="108"/>
      <c r="F62" s="109"/>
    </row>
    <row r="63" spans="1:6" x14ac:dyDescent="0.25">
      <c r="A63" s="104" t="s">
        <v>322</v>
      </c>
      <c r="B63" s="104" t="s">
        <v>323</v>
      </c>
      <c r="C63" s="108">
        <v>400</v>
      </c>
      <c r="D63" s="108">
        <v>400</v>
      </c>
      <c r="E63" s="108">
        <v>120</v>
      </c>
      <c r="F63" s="109">
        <f t="shared" si="0"/>
        <v>30</v>
      </c>
    </row>
    <row r="64" spans="1:6" x14ac:dyDescent="0.25">
      <c r="A64" s="104" t="s">
        <v>122</v>
      </c>
      <c r="B64" s="104" t="s">
        <v>35</v>
      </c>
      <c r="C64" s="108">
        <v>400</v>
      </c>
      <c r="D64" s="108">
        <v>400</v>
      </c>
      <c r="E64" s="108">
        <v>120</v>
      </c>
      <c r="F64" s="109">
        <f t="shared" si="0"/>
        <v>30</v>
      </c>
    </row>
    <row r="65" spans="1:6" x14ac:dyDescent="0.25">
      <c r="A65" s="104" t="s">
        <v>324</v>
      </c>
      <c r="B65" s="104" t="s">
        <v>325</v>
      </c>
      <c r="C65" s="108"/>
      <c r="D65" s="108"/>
      <c r="E65" s="108"/>
      <c r="F65" s="109"/>
    </row>
    <row r="66" spans="1:6" x14ac:dyDescent="0.25">
      <c r="A66" s="104" t="s">
        <v>122</v>
      </c>
      <c r="B66" s="104" t="s">
        <v>35</v>
      </c>
      <c r="C66" s="108"/>
      <c r="D66" s="108"/>
      <c r="E66" s="108"/>
      <c r="F66" s="109"/>
    </row>
    <row r="67" spans="1:6" x14ac:dyDescent="0.25">
      <c r="A67" s="104" t="s">
        <v>326</v>
      </c>
      <c r="B67" s="104" t="s">
        <v>327</v>
      </c>
      <c r="C67" s="108">
        <v>3521</v>
      </c>
      <c r="D67" s="108">
        <v>3521</v>
      </c>
      <c r="E67" s="108"/>
      <c r="F67" s="109">
        <f t="shared" si="0"/>
        <v>0</v>
      </c>
    </row>
    <row r="68" spans="1:6" x14ac:dyDescent="0.25">
      <c r="A68" s="104" t="s">
        <v>122</v>
      </c>
      <c r="B68" s="104" t="s">
        <v>35</v>
      </c>
      <c r="C68" s="108">
        <v>3521</v>
      </c>
      <c r="D68" s="108">
        <v>3521</v>
      </c>
      <c r="E68" s="108"/>
      <c r="F68" s="109">
        <f t="shared" si="0"/>
        <v>0</v>
      </c>
    </row>
    <row r="69" spans="1:6" x14ac:dyDescent="0.25">
      <c r="A69" s="104" t="s">
        <v>328</v>
      </c>
      <c r="B69" s="104" t="s">
        <v>329</v>
      </c>
      <c r="C69" s="108">
        <v>3410</v>
      </c>
      <c r="D69" s="108">
        <v>3410</v>
      </c>
      <c r="E69" s="108">
        <v>3410</v>
      </c>
      <c r="F69" s="109">
        <f t="shared" si="0"/>
        <v>100</v>
      </c>
    </row>
    <row r="70" spans="1:6" x14ac:dyDescent="0.25">
      <c r="A70" s="104" t="s">
        <v>122</v>
      </c>
      <c r="B70" s="104" t="s">
        <v>35</v>
      </c>
      <c r="C70" s="108">
        <v>3410</v>
      </c>
      <c r="D70" s="108">
        <v>3410</v>
      </c>
      <c r="E70" s="108">
        <v>3410</v>
      </c>
      <c r="F70" s="109">
        <f t="shared" si="0"/>
        <v>100</v>
      </c>
    </row>
    <row r="71" spans="1:6" x14ac:dyDescent="0.25">
      <c r="A71" s="104" t="s">
        <v>330</v>
      </c>
      <c r="B71" s="104" t="s">
        <v>331</v>
      </c>
      <c r="C71" s="108">
        <v>3338</v>
      </c>
      <c r="D71" s="108">
        <v>3338</v>
      </c>
      <c r="E71" s="108">
        <v>3338</v>
      </c>
      <c r="F71" s="109">
        <f t="shared" ref="F71:F125" si="1">E71/D71*100</f>
        <v>100</v>
      </c>
    </row>
    <row r="72" spans="1:6" x14ac:dyDescent="0.25">
      <c r="A72" s="104" t="s">
        <v>115</v>
      </c>
      <c r="B72" s="104" t="s">
        <v>29</v>
      </c>
      <c r="C72" s="108"/>
      <c r="D72" s="108"/>
      <c r="E72" s="108"/>
      <c r="F72" s="109"/>
    </row>
    <row r="73" spans="1:6" x14ac:dyDescent="0.25">
      <c r="A73" s="104" t="s">
        <v>122</v>
      </c>
      <c r="B73" s="104" t="s">
        <v>35</v>
      </c>
      <c r="C73" s="108">
        <v>3338</v>
      </c>
      <c r="D73" s="108">
        <v>3338</v>
      </c>
      <c r="E73" s="108">
        <v>3338</v>
      </c>
      <c r="F73" s="109">
        <f t="shared" si="1"/>
        <v>100</v>
      </c>
    </row>
    <row r="74" spans="1:6" x14ac:dyDescent="0.25">
      <c r="A74" s="104" t="s">
        <v>332</v>
      </c>
      <c r="B74" s="104" t="s">
        <v>333</v>
      </c>
      <c r="C74" s="108">
        <v>350</v>
      </c>
      <c r="D74" s="108">
        <v>350</v>
      </c>
      <c r="E74" s="108">
        <v>350</v>
      </c>
      <c r="F74" s="109">
        <f t="shared" si="1"/>
        <v>100</v>
      </c>
    </row>
    <row r="75" spans="1:6" x14ac:dyDescent="0.25">
      <c r="A75" s="104" t="s">
        <v>122</v>
      </c>
      <c r="B75" s="104" t="s">
        <v>35</v>
      </c>
      <c r="C75" s="108">
        <v>350</v>
      </c>
      <c r="D75" s="108">
        <v>350</v>
      </c>
      <c r="E75" s="108">
        <v>350</v>
      </c>
      <c r="F75" s="109">
        <f t="shared" si="1"/>
        <v>100</v>
      </c>
    </row>
    <row r="76" spans="1:6" x14ac:dyDescent="0.25">
      <c r="A76" s="104" t="s">
        <v>260</v>
      </c>
      <c r="B76" s="104" t="s">
        <v>259</v>
      </c>
      <c r="C76" s="108">
        <v>46342</v>
      </c>
      <c r="D76" s="108">
        <v>46342</v>
      </c>
      <c r="E76" s="108">
        <v>42255.48</v>
      </c>
      <c r="F76" s="109">
        <f t="shared" si="1"/>
        <v>91.181822105217734</v>
      </c>
    </row>
    <row r="77" spans="1:6" x14ac:dyDescent="0.25">
      <c r="A77" s="104" t="s">
        <v>304</v>
      </c>
      <c r="B77" s="104" t="s">
        <v>65</v>
      </c>
      <c r="C77" s="108">
        <v>17242</v>
      </c>
      <c r="D77" s="108">
        <v>17242</v>
      </c>
      <c r="E77" s="108">
        <v>16484.21</v>
      </c>
      <c r="F77" s="109">
        <f t="shared" si="1"/>
        <v>95.604976220856045</v>
      </c>
    </row>
    <row r="78" spans="1:6" x14ac:dyDescent="0.25">
      <c r="A78" s="104" t="s">
        <v>154</v>
      </c>
      <c r="B78" s="104" t="s">
        <v>74</v>
      </c>
      <c r="C78" s="108">
        <v>17242</v>
      </c>
      <c r="D78" s="108">
        <v>17242</v>
      </c>
      <c r="E78" s="108">
        <v>16484.21</v>
      </c>
      <c r="F78" s="109">
        <f t="shared" si="1"/>
        <v>95.604976220856045</v>
      </c>
    </row>
    <row r="79" spans="1:6" x14ac:dyDescent="0.25">
      <c r="A79" s="104" t="s">
        <v>317</v>
      </c>
      <c r="B79" s="104" t="s">
        <v>318</v>
      </c>
      <c r="C79" s="108">
        <v>29100</v>
      </c>
      <c r="D79" s="108">
        <v>29100</v>
      </c>
      <c r="E79" s="108">
        <v>25771.27</v>
      </c>
      <c r="F79" s="109">
        <f t="shared" si="1"/>
        <v>88.561065292096217</v>
      </c>
    </row>
    <row r="80" spans="1:6" x14ac:dyDescent="0.25">
      <c r="A80" s="104" t="s">
        <v>154</v>
      </c>
      <c r="B80" s="104" t="s">
        <v>74</v>
      </c>
      <c r="C80" s="108">
        <v>19600</v>
      </c>
      <c r="D80" s="108">
        <v>19600</v>
      </c>
      <c r="E80" s="108">
        <v>16712.27</v>
      </c>
      <c r="F80" s="109">
        <f t="shared" si="1"/>
        <v>85.266683673469387</v>
      </c>
    </row>
    <row r="81" spans="1:6" x14ac:dyDescent="0.25">
      <c r="A81" s="104" t="s">
        <v>162</v>
      </c>
      <c r="B81" s="104" t="s">
        <v>60</v>
      </c>
      <c r="C81" s="108">
        <v>9500</v>
      </c>
      <c r="D81" s="108">
        <v>9500</v>
      </c>
      <c r="E81" s="108">
        <v>9059</v>
      </c>
      <c r="F81" s="109">
        <f t="shared" si="1"/>
        <v>95.357894736842113</v>
      </c>
    </row>
    <row r="82" spans="1:6" x14ac:dyDescent="0.25">
      <c r="A82" s="104" t="s">
        <v>258</v>
      </c>
      <c r="B82" s="104" t="s">
        <v>257</v>
      </c>
      <c r="C82" s="108">
        <v>1446687</v>
      </c>
      <c r="D82" s="108">
        <v>1446687</v>
      </c>
      <c r="E82" s="108">
        <v>1418170.67</v>
      </c>
      <c r="F82" s="109">
        <f t="shared" si="1"/>
        <v>98.02885282027141</v>
      </c>
    </row>
    <row r="83" spans="1:6" x14ac:dyDescent="0.25">
      <c r="A83" s="104" t="s">
        <v>315</v>
      </c>
      <c r="B83" s="104" t="s">
        <v>316</v>
      </c>
      <c r="C83" s="108">
        <v>110</v>
      </c>
      <c r="D83" s="108">
        <v>110</v>
      </c>
      <c r="E83" s="108">
        <v>109.51</v>
      </c>
      <c r="F83" s="109">
        <f t="shared" si="1"/>
        <v>99.554545454545462</v>
      </c>
    </row>
    <row r="84" spans="1:6" x14ac:dyDescent="0.25">
      <c r="A84" s="104" t="s">
        <v>115</v>
      </c>
      <c r="B84" s="104" t="s">
        <v>29</v>
      </c>
      <c r="C84" s="108">
        <v>110</v>
      </c>
      <c r="D84" s="108">
        <v>110</v>
      </c>
      <c r="E84" s="108">
        <v>109.51</v>
      </c>
      <c r="F84" s="109">
        <f t="shared" si="1"/>
        <v>99.554545454545462</v>
      </c>
    </row>
    <row r="85" spans="1:6" x14ac:dyDescent="0.25">
      <c r="A85" s="104" t="s">
        <v>317</v>
      </c>
      <c r="B85" s="104" t="s">
        <v>318</v>
      </c>
      <c r="C85" s="108">
        <v>1446577</v>
      </c>
      <c r="D85" s="108">
        <v>1446577</v>
      </c>
      <c r="E85" s="108">
        <v>1418061.16</v>
      </c>
      <c r="F85" s="109">
        <f t="shared" si="1"/>
        <v>98.028736804193613</v>
      </c>
    </row>
    <row r="86" spans="1:6" x14ac:dyDescent="0.25">
      <c r="A86" s="104" t="s">
        <v>115</v>
      </c>
      <c r="B86" s="104" t="s">
        <v>29</v>
      </c>
      <c r="C86" s="108">
        <v>1415527</v>
      </c>
      <c r="D86" s="108">
        <v>1415527</v>
      </c>
      <c r="E86" s="108">
        <v>1386947.02</v>
      </c>
      <c r="F86" s="109">
        <f t="shared" si="1"/>
        <v>97.980965393100945</v>
      </c>
    </row>
    <row r="87" spans="1:6" x14ac:dyDescent="0.25">
      <c r="A87" s="104" t="s">
        <v>122</v>
      </c>
      <c r="B87" s="104" t="s">
        <v>35</v>
      </c>
      <c r="C87" s="108">
        <v>31050</v>
      </c>
      <c r="D87" s="108">
        <v>31050</v>
      </c>
      <c r="E87" s="108">
        <v>31114.14</v>
      </c>
      <c r="F87" s="109">
        <f t="shared" si="1"/>
        <v>100.20657004830917</v>
      </c>
    </row>
    <row r="88" spans="1:6" x14ac:dyDescent="0.25">
      <c r="A88" s="104" t="s">
        <v>150</v>
      </c>
      <c r="B88" s="104" t="s">
        <v>55</v>
      </c>
      <c r="C88" s="108"/>
      <c r="D88" s="108"/>
      <c r="E88" s="108"/>
      <c r="F88" s="109"/>
    </row>
    <row r="89" spans="1:6" x14ac:dyDescent="0.25">
      <c r="A89" s="104" t="s">
        <v>256</v>
      </c>
      <c r="B89" s="104" t="s">
        <v>255</v>
      </c>
      <c r="C89" s="108">
        <v>76849</v>
      </c>
      <c r="D89" s="108">
        <v>76849</v>
      </c>
      <c r="E89" s="108">
        <v>53836.19</v>
      </c>
      <c r="F89" s="109">
        <f t="shared" si="1"/>
        <v>70.054509492641415</v>
      </c>
    </row>
    <row r="90" spans="1:6" x14ac:dyDescent="0.25">
      <c r="A90" s="104" t="s">
        <v>317</v>
      </c>
      <c r="B90" s="104" t="s">
        <v>318</v>
      </c>
      <c r="C90" s="108">
        <v>76849</v>
      </c>
      <c r="D90" s="108">
        <v>76849</v>
      </c>
      <c r="E90" s="108">
        <v>53836.19</v>
      </c>
      <c r="F90" s="109">
        <f t="shared" si="1"/>
        <v>70.054509492641415</v>
      </c>
    </row>
    <row r="91" spans="1:6" x14ac:dyDescent="0.25">
      <c r="A91" s="104" t="s">
        <v>122</v>
      </c>
      <c r="B91" s="104" t="s">
        <v>35</v>
      </c>
      <c r="C91" s="108">
        <v>76849</v>
      </c>
      <c r="D91" s="108">
        <v>76849</v>
      </c>
      <c r="E91" s="108">
        <v>53836.19</v>
      </c>
      <c r="F91" s="109">
        <f t="shared" si="1"/>
        <v>70.054509492641415</v>
      </c>
    </row>
    <row r="92" spans="1:6" x14ac:dyDescent="0.25">
      <c r="A92" s="104" t="s">
        <v>254</v>
      </c>
      <c r="B92" s="104" t="s">
        <v>253</v>
      </c>
      <c r="C92" s="108">
        <v>10235</v>
      </c>
      <c r="D92" s="108">
        <v>10235</v>
      </c>
      <c r="E92" s="108">
        <v>7291.1</v>
      </c>
      <c r="F92" s="109">
        <f t="shared" si="1"/>
        <v>71.236932095749879</v>
      </c>
    </row>
    <row r="93" spans="1:6" x14ac:dyDescent="0.25">
      <c r="A93" s="104" t="s">
        <v>315</v>
      </c>
      <c r="B93" s="104" t="s">
        <v>316</v>
      </c>
      <c r="C93" s="108">
        <v>2627</v>
      </c>
      <c r="D93" s="108">
        <v>2627</v>
      </c>
      <c r="E93" s="108">
        <v>2627.35</v>
      </c>
      <c r="F93" s="109">
        <f t="shared" si="1"/>
        <v>100.01332318233726</v>
      </c>
    </row>
    <row r="94" spans="1:6" x14ac:dyDescent="0.25">
      <c r="A94" s="104" t="s">
        <v>162</v>
      </c>
      <c r="B94" s="104" t="s">
        <v>60</v>
      </c>
      <c r="C94" s="108">
        <v>2627</v>
      </c>
      <c r="D94" s="108">
        <v>2627</v>
      </c>
      <c r="E94" s="108">
        <v>2627.35</v>
      </c>
      <c r="F94" s="109">
        <f t="shared" si="1"/>
        <v>100.01332318233726</v>
      </c>
    </row>
    <row r="95" spans="1:6" x14ac:dyDescent="0.25">
      <c r="A95" s="104" t="s">
        <v>309</v>
      </c>
      <c r="B95" s="104" t="s">
        <v>310</v>
      </c>
      <c r="C95" s="108">
        <v>1968</v>
      </c>
      <c r="D95" s="108">
        <v>1968</v>
      </c>
      <c r="E95" s="108">
        <v>1968.75</v>
      </c>
      <c r="F95" s="109">
        <f t="shared" si="1"/>
        <v>100.03810975609757</v>
      </c>
    </row>
    <row r="96" spans="1:6" x14ac:dyDescent="0.25">
      <c r="A96" s="104" t="s">
        <v>162</v>
      </c>
      <c r="B96" s="104" t="s">
        <v>60</v>
      </c>
      <c r="C96" s="108">
        <v>1968</v>
      </c>
      <c r="D96" s="108">
        <v>1968</v>
      </c>
      <c r="E96" s="108">
        <v>1968.75</v>
      </c>
      <c r="F96" s="109">
        <f t="shared" si="1"/>
        <v>100.03810975609757</v>
      </c>
    </row>
    <row r="97" spans="1:6" x14ac:dyDescent="0.25">
      <c r="A97" s="104" t="s">
        <v>317</v>
      </c>
      <c r="B97" s="104" t="s">
        <v>318</v>
      </c>
      <c r="C97" s="108">
        <v>1640</v>
      </c>
      <c r="D97" s="108">
        <v>1640</v>
      </c>
      <c r="E97" s="108">
        <v>570</v>
      </c>
      <c r="F97" s="109">
        <f t="shared" si="1"/>
        <v>34.756097560975604</v>
      </c>
    </row>
    <row r="98" spans="1:6" x14ac:dyDescent="0.25">
      <c r="A98" s="104" t="s">
        <v>162</v>
      </c>
      <c r="B98" s="104" t="s">
        <v>60</v>
      </c>
      <c r="C98" s="108">
        <v>1640</v>
      </c>
      <c r="D98" s="108">
        <v>1640</v>
      </c>
      <c r="E98" s="108">
        <v>570</v>
      </c>
      <c r="F98" s="109">
        <f t="shared" si="1"/>
        <v>34.756097560975604</v>
      </c>
    </row>
    <row r="99" spans="1:6" x14ac:dyDescent="0.25">
      <c r="A99" s="104" t="s">
        <v>322</v>
      </c>
      <c r="B99" s="104" t="s">
        <v>323</v>
      </c>
      <c r="C99" s="108"/>
      <c r="D99" s="108"/>
      <c r="E99" s="108"/>
      <c r="F99" s="109"/>
    </row>
    <row r="100" spans="1:6" x14ac:dyDescent="0.25">
      <c r="A100" s="104" t="s">
        <v>162</v>
      </c>
      <c r="B100" s="104" t="s">
        <v>60</v>
      </c>
      <c r="C100" s="108"/>
      <c r="D100" s="108"/>
      <c r="E100" s="108"/>
      <c r="F100" s="109"/>
    </row>
    <row r="101" spans="1:6" x14ac:dyDescent="0.25">
      <c r="A101" s="104" t="s">
        <v>324</v>
      </c>
      <c r="B101" s="104" t="s">
        <v>325</v>
      </c>
      <c r="C101" s="108"/>
      <c r="D101" s="108"/>
      <c r="E101" s="108"/>
      <c r="F101" s="109"/>
    </row>
    <row r="102" spans="1:6" x14ac:dyDescent="0.25">
      <c r="A102" s="104" t="s">
        <v>162</v>
      </c>
      <c r="B102" s="104" t="s">
        <v>60</v>
      </c>
      <c r="C102" s="108"/>
      <c r="D102" s="108"/>
      <c r="E102" s="108"/>
      <c r="F102" s="109"/>
    </row>
    <row r="103" spans="1:6" x14ac:dyDescent="0.25">
      <c r="A103" s="104" t="s">
        <v>328</v>
      </c>
      <c r="B103" s="104" t="s">
        <v>329</v>
      </c>
      <c r="C103" s="108">
        <v>2000</v>
      </c>
      <c r="D103" s="108">
        <v>2000</v>
      </c>
      <c r="E103" s="108">
        <v>125</v>
      </c>
      <c r="F103" s="109">
        <f t="shared" si="1"/>
        <v>6.25</v>
      </c>
    </row>
    <row r="104" spans="1:6" x14ac:dyDescent="0.25">
      <c r="A104" s="104" t="s">
        <v>162</v>
      </c>
      <c r="B104" s="104" t="s">
        <v>60</v>
      </c>
      <c r="C104" s="108">
        <v>2000</v>
      </c>
      <c r="D104" s="108">
        <v>2000</v>
      </c>
      <c r="E104" s="108">
        <v>125</v>
      </c>
      <c r="F104" s="109">
        <f t="shared" si="1"/>
        <v>6.25</v>
      </c>
    </row>
    <row r="105" spans="1:6" x14ac:dyDescent="0.25">
      <c r="A105" s="104" t="s">
        <v>330</v>
      </c>
      <c r="B105" s="104" t="s">
        <v>331</v>
      </c>
      <c r="C105" s="108">
        <v>2000</v>
      </c>
      <c r="D105" s="108">
        <v>2000</v>
      </c>
      <c r="E105" s="108">
        <v>2000</v>
      </c>
      <c r="F105" s="109">
        <f t="shared" si="1"/>
        <v>100</v>
      </c>
    </row>
    <row r="106" spans="1:6" x14ac:dyDescent="0.25">
      <c r="A106" s="104" t="s">
        <v>162</v>
      </c>
      <c r="B106" s="104" t="s">
        <v>60</v>
      </c>
      <c r="C106" s="108">
        <v>2000</v>
      </c>
      <c r="D106" s="108">
        <v>2000</v>
      </c>
      <c r="E106" s="108">
        <v>2000</v>
      </c>
      <c r="F106" s="109">
        <f t="shared" si="1"/>
        <v>100</v>
      </c>
    </row>
    <row r="107" spans="1:6" x14ac:dyDescent="0.25">
      <c r="A107" s="104" t="s">
        <v>334</v>
      </c>
      <c r="B107" s="104" t="s">
        <v>335</v>
      </c>
      <c r="C107" s="108"/>
      <c r="D107" s="108"/>
      <c r="E107" s="108"/>
      <c r="F107" s="109"/>
    </row>
    <row r="108" spans="1:6" x14ac:dyDescent="0.25">
      <c r="A108" s="104" t="s">
        <v>162</v>
      </c>
      <c r="B108" s="104" t="s">
        <v>60</v>
      </c>
      <c r="C108" s="108"/>
      <c r="D108" s="108"/>
      <c r="E108" s="108"/>
      <c r="F108" s="109"/>
    </row>
    <row r="109" spans="1:6" x14ac:dyDescent="0.25">
      <c r="A109" s="104" t="s">
        <v>252</v>
      </c>
      <c r="B109" s="104" t="s">
        <v>251</v>
      </c>
      <c r="C109" s="108"/>
      <c r="D109" s="108"/>
      <c r="E109" s="108">
        <v>136</v>
      </c>
      <c r="F109" s="109"/>
    </row>
    <row r="110" spans="1:6" x14ac:dyDescent="0.25">
      <c r="A110" s="104" t="s">
        <v>317</v>
      </c>
      <c r="B110" s="104" t="s">
        <v>318</v>
      </c>
      <c r="C110" s="108"/>
      <c r="D110" s="108"/>
      <c r="E110" s="108">
        <v>136</v>
      </c>
      <c r="F110" s="109"/>
    </row>
    <row r="111" spans="1:6" x14ac:dyDescent="0.25">
      <c r="A111" s="104" t="s">
        <v>122</v>
      </c>
      <c r="B111" s="104" t="s">
        <v>35</v>
      </c>
      <c r="C111" s="108"/>
      <c r="D111" s="108"/>
      <c r="E111" s="108">
        <v>136</v>
      </c>
      <c r="F111" s="109"/>
    </row>
    <row r="112" spans="1:6" x14ac:dyDescent="0.25">
      <c r="A112" s="104" t="s">
        <v>250</v>
      </c>
      <c r="B112" s="104" t="s">
        <v>249</v>
      </c>
      <c r="C112" s="108">
        <v>21674</v>
      </c>
      <c r="D112" s="108">
        <v>21674</v>
      </c>
      <c r="E112" s="108">
        <v>15172.18</v>
      </c>
      <c r="F112" s="109">
        <f t="shared" si="1"/>
        <v>70.001753252745232</v>
      </c>
    </row>
    <row r="113" spans="1:6" x14ac:dyDescent="0.25">
      <c r="A113" s="104" t="s">
        <v>248</v>
      </c>
      <c r="B113" s="104" t="s">
        <v>247</v>
      </c>
      <c r="C113" s="108">
        <v>20174</v>
      </c>
      <c r="D113" s="108">
        <v>20174</v>
      </c>
      <c r="E113" s="108">
        <v>13672.18</v>
      </c>
      <c r="F113" s="109">
        <f t="shared" si="1"/>
        <v>67.771289778923375</v>
      </c>
    </row>
    <row r="114" spans="1:6" x14ac:dyDescent="0.25">
      <c r="A114" s="104" t="s">
        <v>304</v>
      </c>
      <c r="B114" s="104" t="s">
        <v>65</v>
      </c>
      <c r="C114" s="108">
        <v>7528</v>
      </c>
      <c r="D114" s="108">
        <v>7528</v>
      </c>
      <c r="E114" s="108">
        <v>3460.29</v>
      </c>
      <c r="F114" s="109">
        <f t="shared" si="1"/>
        <v>45.965595111583426</v>
      </c>
    </row>
    <row r="115" spans="1:6" x14ac:dyDescent="0.25">
      <c r="A115" s="104" t="s">
        <v>115</v>
      </c>
      <c r="B115" s="104" t="s">
        <v>29</v>
      </c>
      <c r="C115" s="108">
        <v>7028</v>
      </c>
      <c r="D115" s="108">
        <v>7028</v>
      </c>
      <c r="E115" s="108">
        <v>3296.23</v>
      </c>
      <c r="F115" s="109">
        <f t="shared" si="1"/>
        <v>46.901394422310752</v>
      </c>
    </row>
    <row r="116" spans="1:6" x14ac:dyDescent="0.25">
      <c r="A116" s="104" t="s">
        <v>122</v>
      </c>
      <c r="B116" s="104" t="s">
        <v>35</v>
      </c>
      <c r="C116" s="108">
        <v>500</v>
      </c>
      <c r="D116" s="108">
        <v>500</v>
      </c>
      <c r="E116" s="108">
        <v>164.06</v>
      </c>
      <c r="F116" s="109">
        <f t="shared" si="1"/>
        <v>32.812000000000005</v>
      </c>
    </row>
    <row r="117" spans="1:6" x14ac:dyDescent="0.25">
      <c r="A117" s="104" t="s">
        <v>336</v>
      </c>
      <c r="B117" s="104" t="s">
        <v>337</v>
      </c>
      <c r="C117" s="108">
        <v>945</v>
      </c>
      <c r="D117" s="108">
        <v>945</v>
      </c>
      <c r="E117" s="108">
        <v>945</v>
      </c>
      <c r="F117" s="109">
        <f t="shared" si="1"/>
        <v>100</v>
      </c>
    </row>
    <row r="118" spans="1:6" x14ac:dyDescent="0.25">
      <c r="A118" s="104" t="s">
        <v>115</v>
      </c>
      <c r="B118" s="104" t="s">
        <v>29</v>
      </c>
      <c r="C118" s="108">
        <v>845</v>
      </c>
      <c r="D118" s="108">
        <v>845</v>
      </c>
      <c r="E118" s="108">
        <v>845</v>
      </c>
      <c r="F118" s="109">
        <f t="shared" si="1"/>
        <v>100</v>
      </c>
    </row>
    <row r="119" spans="1:6" x14ac:dyDescent="0.25">
      <c r="A119" s="104" t="s">
        <v>122</v>
      </c>
      <c r="B119" s="104" t="s">
        <v>35</v>
      </c>
      <c r="C119" s="108">
        <v>100</v>
      </c>
      <c r="D119" s="108">
        <v>100</v>
      </c>
      <c r="E119" s="108">
        <v>100</v>
      </c>
      <c r="F119" s="109">
        <f t="shared" si="1"/>
        <v>100</v>
      </c>
    </row>
    <row r="120" spans="1:6" x14ac:dyDescent="0.25">
      <c r="A120" s="104" t="s">
        <v>338</v>
      </c>
      <c r="B120" s="104" t="s">
        <v>339</v>
      </c>
      <c r="C120" s="108">
        <v>11701</v>
      </c>
      <c r="D120" s="108">
        <v>11701</v>
      </c>
      <c r="E120" s="108">
        <v>9266.89</v>
      </c>
      <c r="F120" s="109">
        <f t="shared" si="1"/>
        <v>79.197419024015034</v>
      </c>
    </row>
    <row r="121" spans="1:6" x14ac:dyDescent="0.25">
      <c r="A121" s="104" t="s">
        <v>115</v>
      </c>
      <c r="B121" s="104" t="s">
        <v>29</v>
      </c>
      <c r="C121" s="108">
        <v>10771</v>
      </c>
      <c r="D121" s="108">
        <v>10771</v>
      </c>
      <c r="E121" s="108">
        <v>8902.24</v>
      </c>
      <c r="F121" s="109">
        <f t="shared" si="1"/>
        <v>82.650078915606713</v>
      </c>
    </row>
    <row r="122" spans="1:6" x14ac:dyDescent="0.25">
      <c r="A122" s="104" t="s">
        <v>122</v>
      </c>
      <c r="B122" s="104" t="s">
        <v>35</v>
      </c>
      <c r="C122" s="108">
        <v>930</v>
      </c>
      <c r="D122" s="108">
        <v>930</v>
      </c>
      <c r="E122" s="108">
        <v>364.65</v>
      </c>
      <c r="F122" s="109">
        <f t="shared" si="1"/>
        <v>39.20967741935484</v>
      </c>
    </row>
    <row r="123" spans="1:6" x14ac:dyDescent="0.25">
      <c r="A123" s="104" t="s">
        <v>340</v>
      </c>
      <c r="B123" s="104" t="s">
        <v>341</v>
      </c>
      <c r="C123" s="108">
        <v>1500</v>
      </c>
      <c r="D123" s="108">
        <v>1500</v>
      </c>
      <c r="E123" s="108">
        <v>1500</v>
      </c>
      <c r="F123" s="109">
        <f t="shared" si="1"/>
        <v>100</v>
      </c>
    </row>
    <row r="124" spans="1:6" x14ac:dyDescent="0.25">
      <c r="A124" s="104" t="s">
        <v>338</v>
      </c>
      <c r="B124" s="104" t="s">
        <v>339</v>
      </c>
      <c r="C124" s="108">
        <v>1500</v>
      </c>
      <c r="D124" s="108">
        <v>1500</v>
      </c>
      <c r="E124" s="108">
        <v>1500</v>
      </c>
      <c r="F124" s="109">
        <f t="shared" si="1"/>
        <v>100</v>
      </c>
    </row>
    <row r="125" spans="1:6" x14ac:dyDescent="0.25">
      <c r="A125" s="104" t="s">
        <v>122</v>
      </c>
      <c r="B125" s="104" t="s">
        <v>35</v>
      </c>
      <c r="C125" s="108">
        <v>1500</v>
      </c>
      <c r="D125" s="108">
        <v>1500</v>
      </c>
      <c r="E125" s="108"/>
      <c r="F125" s="109">
        <f t="shared" si="1"/>
        <v>0</v>
      </c>
    </row>
    <row r="126" spans="1:6" x14ac:dyDescent="0.25">
      <c r="A126" s="104" t="s">
        <v>162</v>
      </c>
      <c r="B126" s="104" t="s">
        <v>60</v>
      </c>
      <c r="C126" s="108"/>
      <c r="D126" s="108"/>
      <c r="E126" s="108">
        <v>1500</v>
      </c>
      <c r="F126" s="109"/>
    </row>
  </sheetData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46C7A-A3D1-4660-B868-4BED4359AA24}">
  <dimension ref="A1:M12"/>
  <sheetViews>
    <sheetView workbookViewId="0">
      <selection activeCell="I8" sqref="I8"/>
    </sheetView>
  </sheetViews>
  <sheetFormatPr defaultRowHeight="12.75" x14ac:dyDescent="0.2"/>
  <cols>
    <col min="1" max="1" width="6.7109375" style="112" customWidth="1"/>
    <col min="2" max="2" width="42.140625" style="112" customWidth="1"/>
    <col min="3" max="3" width="34.5703125" style="112" customWidth="1"/>
    <col min="4" max="4" width="15.28515625" style="112" customWidth="1"/>
    <col min="5" max="5" width="17.5703125" style="112" customWidth="1"/>
    <col min="6" max="9" width="14.7109375" style="112" customWidth="1"/>
    <col min="10" max="12" width="8.7109375" style="112" customWidth="1"/>
    <col min="13" max="13" width="14.5703125" style="112" customWidth="1"/>
    <col min="14" max="14" width="13.85546875" style="112" bestFit="1" customWidth="1"/>
    <col min="15" max="15" width="10.7109375" style="112" bestFit="1" customWidth="1"/>
    <col min="16" max="16384" width="9.140625" style="112"/>
  </cols>
  <sheetData>
    <row r="1" spans="1:13" ht="18" customHeight="1" x14ac:dyDescent="0.25">
      <c r="A1" s="111" t="s">
        <v>353</v>
      </c>
      <c r="I1" s="113" t="s">
        <v>354</v>
      </c>
    </row>
    <row r="4" spans="1:13" x14ac:dyDescent="0.2">
      <c r="A4" s="114" t="s">
        <v>355</v>
      </c>
    </row>
    <row r="5" spans="1:13" x14ac:dyDescent="0.2">
      <c r="A5" s="115"/>
      <c r="I5" s="116" t="s">
        <v>356</v>
      </c>
    </row>
    <row r="6" spans="1:13" ht="63.75" x14ac:dyDescent="0.2">
      <c r="A6" s="117" t="s">
        <v>357</v>
      </c>
      <c r="B6" s="117" t="s">
        <v>358</v>
      </c>
      <c r="C6" s="117" t="s">
        <v>359</v>
      </c>
      <c r="D6" s="117" t="s">
        <v>360</v>
      </c>
      <c r="E6" s="117" t="s">
        <v>361</v>
      </c>
      <c r="F6" s="118" t="s">
        <v>362</v>
      </c>
      <c r="G6" s="118" t="s">
        <v>363</v>
      </c>
      <c r="H6" s="118" t="s">
        <v>364</v>
      </c>
      <c r="I6" s="118" t="s">
        <v>365</v>
      </c>
      <c r="J6" s="119"/>
      <c r="K6" s="119"/>
    </row>
    <row r="7" spans="1:13" x14ac:dyDescent="0.2">
      <c r="A7" s="120">
        <v>1</v>
      </c>
      <c r="B7" s="121" t="s">
        <v>366</v>
      </c>
      <c r="C7" s="121" t="s">
        <v>367</v>
      </c>
      <c r="D7" s="121"/>
      <c r="E7" s="121"/>
      <c r="F7" s="121">
        <v>5912.61</v>
      </c>
      <c r="G7" s="122">
        <v>9266.89</v>
      </c>
      <c r="H7" s="122">
        <v>0</v>
      </c>
      <c r="I7" s="122">
        <v>9932.44</v>
      </c>
      <c r="J7" s="123"/>
      <c r="K7" s="123"/>
    </row>
    <row r="8" spans="1:13" x14ac:dyDescent="0.2">
      <c r="A8" s="120">
        <v>2</v>
      </c>
      <c r="B8" s="124"/>
      <c r="C8" s="121"/>
      <c r="D8" s="121"/>
      <c r="E8" s="121"/>
      <c r="F8" s="121"/>
      <c r="G8" s="122"/>
      <c r="H8" s="122"/>
      <c r="I8" s="122"/>
      <c r="J8" s="123"/>
      <c r="K8" s="123"/>
    </row>
    <row r="9" spans="1:13" x14ac:dyDescent="0.2">
      <c r="A9" s="120">
        <v>3</v>
      </c>
      <c r="B9" s="121"/>
      <c r="C9" s="121"/>
      <c r="D9" s="121"/>
      <c r="E9" s="121"/>
      <c r="F9" s="121"/>
      <c r="G9" s="122"/>
      <c r="H9" s="122"/>
      <c r="I9" s="122"/>
      <c r="J9" s="123"/>
      <c r="K9" s="123"/>
    </row>
    <row r="10" spans="1:13" x14ac:dyDescent="0.2">
      <c r="A10" s="120" t="s">
        <v>368</v>
      </c>
      <c r="B10" s="125"/>
      <c r="C10" s="121"/>
      <c r="D10" s="121"/>
      <c r="E10" s="121"/>
      <c r="F10" s="121"/>
      <c r="G10" s="122"/>
      <c r="H10" s="122"/>
      <c r="I10" s="122"/>
      <c r="J10" s="123"/>
      <c r="K10" s="123"/>
    </row>
    <row r="11" spans="1:13" x14ac:dyDescent="0.2">
      <c r="A11" s="114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3" x14ac:dyDescent="0.2">
      <c r="B12" s="114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22AD1-8C51-43E3-8F8C-FF29F25537A2}">
  <dimension ref="A1:O23"/>
  <sheetViews>
    <sheetView workbookViewId="0">
      <selection activeCell="J9" sqref="J9"/>
    </sheetView>
  </sheetViews>
  <sheetFormatPr defaultRowHeight="12.75" x14ac:dyDescent="0.2"/>
  <cols>
    <col min="1" max="1" width="4.85546875" style="112" customWidth="1"/>
    <col min="2" max="6" width="13.7109375" style="112" customWidth="1"/>
    <col min="7" max="7" width="12" style="112" customWidth="1"/>
    <col min="8" max="8" width="13.42578125" style="112" customWidth="1"/>
    <col min="9" max="13" width="10.5703125" style="112" customWidth="1"/>
    <col min="14" max="14" width="9.85546875" style="112" customWidth="1"/>
    <col min="15" max="15" width="14.5703125" style="112" customWidth="1"/>
    <col min="16" max="16" width="13.85546875" style="112" bestFit="1" customWidth="1"/>
    <col min="17" max="17" width="10.7109375" style="112" bestFit="1" customWidth="1"/>
    <col min="18" max="16384" width="9.140625" style="112"/>
  </cols>
  <sheetData>
    <row r="1" spans="1:15" ht="14.25" x14ac:dyDescent="0.2">
      <c r="A1" s="127" t="s">
        <v>397</v>
      </c>
      <c r="N1" s="128" t="s">
        <v>369</v>
      </c>
    </row>
    <row r="4" spans="1:15" x14ac:dyDescent="0.2">
      <c r="A4" s="115" t="s">
        <v>370</v>
      </c>
    </row>
    <row r="5" spans="1:15" x14ac:dyDescent="0.2">
      <c r="H5" s="116" t="s">
        <v>371</v>
      </c>
    </row>
    <row r="6" spans="1:15" ht="51" x14ac:dyDescent="0.2">
      <c r="A6" s="117" t="s">
        <v>357</v>
      </c>
      <c r="B6" s="117" t="s">
        <v>372</v>
      </c>
      <c r="C6" s="117" t="s">
        <v>373</v>
      </c>
      <c r="D6" s="117" t="s">
        <v>374</v>
      </c>
      <c r="E6" s="117" t="s">
        <v>375</v>
      </c>
      <c r="F6" s="117" t="s">
        <v>376</v>
      </c>
      <c r="G6" s="117" t="s">
        <v>377</v>
      </c>
      <c r="H6" s="117" t="s">
        <v>378</v>
      </c>
      <c r="I6" s="119"/>
      <c r="J6" s="119"/>
      <c r="K6" s="119"/>
      <c r="L6" s="119"/>
      <c r="M6" s="119"/>
    </row>
    <row r="7" spans="1:15" x14ac:dyDescent="0.2">
      <c r="A7" s="120">
        <v>1</v>
      </c>
      <c r="B7" s="121"/>
      <c r="C7" s="121"/>
      <c r="D7" s="121"/>
      <c r="E7" s="121"/>
      <c r="F7" s="121"/>
      <c r="G7" s="129"/>
      <c r="H7" s="122"/>
      <c r="I7" s="123"/>
      <c r="J7" s="123"/>
      <c r="K7" s="123"/>
      <c r="L7" s="123"/>
      <c r="M7" s="123"/>
    </row>
    <row r="8" spans="1:15" x14ac:dyDescent="0.2">
      <c r="A8" s="120">
        <v>2</v>
      </c>
      <c r="B8" s="121"/>
      <c r="C8" s="121"/>
      <c r="D8" s="121"/>
      <c r="E8" s="121"/>
      <c r="F8" s="121"/>
      <c r="G8" s="129"/>
      <c r="H8" s="122"/>
      <c r="I8" s="123"/>
      <c r="J8" s="123"/>
      <c r="K8" s="123"/>
      <c r="L8" s="123"/>
      <c r="M8" s="123"/>
    </row>
    <row r="9" spans="1:15" x14ac:dyDescent="0.2">
      <c r="A9" s="120">
        <v>3</v>
      </c>
      <c r="B9" s="121"/>
      <c r="C9" s="121"/>
      <c r="D9" s="121"/>
      <c r="E9" s="121"/>
      <c r="F9" s="121"/>
      <c r="G9" s="129"/>
      <c r="H9" s="122"/>
      <c r="I9" s="123"/>
      <c r="J9" s="123"/>
      <c r="K9" s="123"/>
      <c r="L9" s="123"/>
      <c r="M9" s="123"/>
    </row>
    <row r="10" spans="1:15" x14ac:dyDescent="0.2">
      <c r="A10" s="120" t="s">
        <v>368</v>
      </c>
      <c r="B10" s="125"/>
      <c r="C10" s="121"/>
      <c r="D10" s="121"/>
      <c r="E10" s="121"/>
      <c r="F10" s="121"/>
      <c r="G10" s="129"/>
      <c r="H10" s="122"/>
      <c r="I10" s="123"/>
      <c r="J10" s="123"/>
      <c r="K10" s="123"/>
      <c r="L10" s="123"/>
      <c r="M10" s="123"/>
    </row>
    <row r="11" spans="1:15" x14ac:dyDescent="0.2">
      <c r="A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</row>
    <row r="12" spans="1:15" x14ac:dyDescent="0.2">
      <c r="B12" s="114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</row>
    <row r="13" spans="1:15" x14ac:dyDescent="0.2">
      <c r="B13" s="114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</row>
    <row r="15" spans="1:15" x14ac:dyDescent="0.2">
      <c r="A15" s="115" t="s">
        <v>379</v>
      </c>
    </row>
    <row r="16" spans="1:15" x14ac:dyDescent="0.2">
      <c r="N16" s="116" t="s">
        <v>371</v>
      </c>
    </row>
    <row r="17" spans="1:14" x14ac:dyDescent="0.2">
      <c r="A17" s="148" t="s">
        <v>357</v>
      </c>
      <c r="B17" s="148" t="s">
        <v>380</v>
      </c>
      <c r="C17" s="148" t="s">
        <v>381</v>
      </c>
      <c r="D17" s="148" t="s">
        <v>382</v>
      </c>
      <c r="E17" s="148" t="s">
        <v>383</v>
      </c>
      <c r="F17" s="148" t="s">
        <v>384</v>
      </c>
      <c r="G17" s="150" t="s">
        <v>385</v>
      </c>
      <c r="H17" s="151"/>
      <c r="I17" s="151"/>
      <c r="J17" s="151"/>
      <c r="K17" s="151"/>
      <c r="L17" s="151"/>
      <c r="M17" s="151"/>
      <c r="N17" s="152"/>
    </row>
    <row r="18" spans="1:14" x14ac:dyDescent="0.2">
      <c r="A18" s="149"/>
      <c r="B18" s="149"/>
      <c r="C18" s="149"/>
      <c r="D18" s="149"/>
      <c r="E18" s="149"/>
      <c r="F18" s="149"/>
      <c r="G18" s="117">
        <v>2026</v>
      </c>
      <c r="H18" s="117">
        <v>2027</v>
      </c>
      <c r="I18" s="117">
        <v>2028</v>
      </c>
      <c r="J18" s="117">
        <v>2029</v>
      </c>
      <c r="K18" s="117">
        <v>2030</v>
      </c>
      <c r="L18" s="117">
        <v>2031</v>
      </c>
      <c r="M18" s="117">
        <v>2032</v>
      </c>
      <c r="N18" s="117" t="s">
        <v>386</v>
      </c>
    </row>
    <row r="19" spans="1:14" x14ac:dyDescent="0.2">
      <c r="A19" s="120">
        <v>1</v>
      </c>
      <c r="B19" s="125"/>
      <c r="C19" s="121"/>
      <c r="D19" s="121"/>
      <c r="E19" s="121"/>
      <c r="F19" s="121">
        <f>C19-D19+E19</f>
        <v>0</v>
      </c>
      <c r="G19" s="130"/>
      <c r="H19" s="130"/>
      <c r="I19" s="130"/>
      <c r="J19" s="130"/>
      <c r="K19" s="130"/>
      <c r="L19" s="130"/>
      <c r="M19" s="130"/>
      <c r="N19" s="130"/>
    </row>
    <row r="20" spans="1:14" x14ac:dyDescent="0.2">
      <c r="A20" s="120">
        <v>2</v>
      </c>
      <c r="B20" s="125"/>
      <c r="C20" s="121"/>
      <c r="D20" s="121"/>
      <c r="E20" s="121"/>
      <c r="F20" s="121">
        <f>C20-D20+E20</f>
        <v>0</v>
      </c>
      <c r="G20" s="130"/>
      <c r="H20" s="130"/>
      <c r="I20" s="130"/>
      <c r="J20" s="130"/>
      <c r="K20" s="130"/>
      <c r="L20" s="130"/>
      <c r="M20" s="130"/>
      <c r="N20" s="130"/>
    </row>
    <row r="21" spans="1:14" x14ac:dyDescent="0.2">
      <c r="A21" s="120">
        <v>3</v>
      </c>
      <c r="B21" s="125"/>
      <c r="C21" s="121"/>
      <c r="D21" s="121"/>
      <c r="E21" s="121"/>
      <c r="F21" s="121">
        <f>C21-D21+E21</f>
        <v>0</v>
      </c>
      <c r="G21" s="130"/>
      <c r="H21" s="130"/>
      <c r="I21" s="130"/>
      <c r="J21" s="130"/>
      <c r="K21" s="130"/>
      <c r="L21" s="130"/>
      <c r="M21" s="130"/>
      <c r="N21" s="130"/>
    </row>
    <row r="22" spans="1:14" x14ac:dyDescent="0.2">
      <c r="A22" s="120" t="s">
        <v>368</v>
      </c>
      <c r="B22" s="125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</row>
    <row r="23" spans="1:14" x14ac:dyDescent="0.2">
      <c r="A23" s="131" t="s">
        <v>387</v>
      </c>
      <c r="B23" s="132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</row>
  </sheetData>
  <mergeCells count="7">
    <mergeCell ref="A17:A18"/>
    <mergeCell ref="D17:D18"/>
    <mergeCell ref="G17:N17"/>
    <mergeCell ref="E17:E18"/>
    <mergeCell ref="F17:F18"/>
    <mergeCell ref="C17:C18"/>
    <mergeCell ref="B17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3</vt:i4>
      </vt:variant>
    </vt:vector>
  </HeadingPairs>
  <TitlesOfParts>
    <vt:vector size="13" baseType="lpstr">
      <vt:lpstr>SAŽETAK OPĆEG DIJELA</vt:lpstr>
      <vt:lpstr>Ekon_klas</vt:lpstr>
      <vt:lpstr>Izvori_financ</vt:lpstr>
      <vt:lpstr>Funkc_klas</vt:lpstr>
      <vt:lpstr>Račun_fin_prema_EK</vt:lpstr>
      <vt:lpstr>Račun_fin_prema_IF</vt:lpstr>
      <vt:lpstr>Programska_klas</vt:lpstr>
      <vt:lpstr>obrazac 1 korištenje sred. EU</vt:lpstr>
      <vt:lpstr>stanje obveze za primljene kred</vt:lpstr>
      <vt:lpstr>stanje potr. za dane zajmove</vt:lpstr>
      <vt:lpstr>Ekon_klas!Ispis_naslova</vt:lpstr>
      <vt:lpstr>Izvori_financ!Ispis_naslova</vt:lpstr>
      <vt:lpstr>Programska_klas!Ispis_naslova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2026-03-24T12:54:13Z</cp:lastPrinted>
  <dcterms:created xsi:type="dcterms:W3CDTF">2022-07-19T20:33:42Z</dcterms:created>
  <dcterms:modified xsi:type="dcterms:W3CDTF">2026-03-24T12:55:54Z</dcterms:modified>
</cp:coreProperties>
</file>